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8\SPR_ZA_I_PÓŁ_2018_ROKU\"/>
    </mc:Choice>
  </mc:AlternateContent>
  <xr:revisionPtr revIDLastSave="0" documentId="10_ncr:8100000_{05065E69-CA65-46C0-AFD9-D489FB94DEA3}" xr6:coauthVersionLast="34" xr6:coauthVersionMax="34" xr10:uidLastSave="{00000000-0000-0000-0000-000000000000}"/>
  <bookViews>
    <workbookView xWindow="360" yWindow="240" windowWidth="18240" windowHeight="10908" xr2:uid="{00000000-000D-0000-FFFF-FFFF00000000}"/>
  </bookViews>
  <sheets>
    <sheet name="CK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[3]Dochody!#REF!</definedName>
    <definedName name="ab">#REF!</definedName>
    <definedName name="beata" localSheetId="0">[4]Dochody!#REF!</definedName>
    <definedName name="beata">[5]Dochody!#REF!</definedName>
    <definedName name="beata_1">[6]Dochody!#REF!</definedName>
    <definedName name="beata_3">[7]Dochody!#REF!</definedName>
    <definedName name="beata_4">[7]Dochody!#REF!</definedName>
    <definedName name="beata_6">[7]Dochody!#REF!</definedName>
    <definedName name="BIUL_DOCH_" localSheetId="0">[1]Dochody!#REF!</definedName>
    <definedName name="BIUL_DOCH_">#REF!</definedName>
    <definedName name="BIUL_DOCH__3">[7]Dochody!#REF!</definedName>
    <definedName name="BIUL_DOCH__4">[7]Dochody!#REF!</definedName>
    <definedName name="BIUL_DOCH__6">[7]Dochody!#REF!</definedName>
    <definedName name="BIUL_DOCHODY" localSheetId="0">[1]Dochody!#REF!</definedName>
    <definedName name="BIUL_DOCHODY">#REF!</definedName>
    <definedName name="BIUL_DOCHODY_3">[7]Dochody!#REF!</definedName>
    <definedName name="BIUL_DOCHODY_4">[7]Dochody!#REF!</definedName>
    <definedName name="BIUL_DOCHODY_6">[7]Dochody!#REF!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[7]Dochody!#REF!</definedName>
    <definedName name="DOCHODY_DZIAŁY_4">[7]Dochody!#REF!</definedName>
    <definedName name="DOCHODY_DZIAŁY_6">[7]Dochody!#REF!</definedName>
    <definedName name="INFORMACJA_00" localSheetId="0">#REF!</definedName>
    <definedName name="INFORMACJA_00">#REF!</definedName>
    <definedName name="mmmmmmmmmmmm">[3]Dochody!#REF!</definedName>
    <definedName name="renata" localSheetId="0">[4]Dochody!$A$3:$D$115</definedName>
    <definedName name="renata">[5]Dochody!$A$3:$D$115</definedName>
    <definedName name="renata_1">[6]Dochody!$A$3:$D$115</definedName>
    <definedName name="renata_3">[7]Dochody!$A$3:$D$115</definedName>
    <definedName name="renata_4">[7]Dochody!$A$3:$D$115</definedName>
    <definedName name="renata_6">[7]Dochody!$A$3:$D$115</definedName>
    <definedName name="rrr" localSheetId="0">[4]Dochody!$A$1:$D$115</definedName>
    <definedName name="rrr">[5]Dochody!$A$1:$D$115</definedName>
    <definedName name="rrr_1">[6]Dochody!$A$1:$D$115</definedName>
    <definedName name="rrr_3">[7]Dochody!$A$1:$D$115</definedName>
    <definedName name="rrr_4">[7]Dochody!$A$1:$D$115</definedName>
    <definedName name="rrr_6">[7]Dochody!$A$1:$D$115</definedName>
    <definedName name="rrrrrr" localSheetId="0">[4]Dochody!#REF!</definedName>
    <definedName name="rrrrrr">[5]Dochody!#REF!</definedName>
    <definedName name="rrrrrr_1">[6]Dochody!#REF!</definedName>
    <definedName name="rrrrrr_3">[7]Dochody!#REF!</definedName>
    <definedName name="rrrrrr_4">[7]Dochody!#REF!</definedName>
    <definedName name="rrrrrr_6">[7]Dochody!#REF!</definedName>
    <definedName name="_xlnm.Print_Titles" localSheetId="0">CK!$30:$31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[4]Dochody!#REF!</definedName>
    <definedName name="z" hidden="1">[4]Dochody!#REF!</definedName>
  </definedNames>
  <calcPr calcId="162913"/>
</workbook>
</file>

<file path=xl/calcChain.xml><?xml version="1.0" encoding="utf-8"?>
<calcChain xmlns="http://schemas.openxmlformats.org/spreadsheetml/2006/main">
  <c r="H57" i="1" l="1"/>
  <c r="I57" i="1"/>
  <c r="I72" i="1" s="1"/>
  <c r="G57" i="1"/>
  <c r="G72" i="1" s="1"/>
  <c r="H72" i="1"/>
  <c r="H5" i="1"/>
  <c r="I5" i="1"/>
  <c r="G5" i="1"/>
  <c r="G88" i="1" l="1"/>
  <c r="J19" i="1"/>
  <c r="I19" i="1"/>
  <c r="I18" i="1"/>
  <c r="J18" i="1"/>
  <c r="G83" i="1" l="1"/>
  <c r="J26" i="1" l="1"/>
  <c r="H20" i="1" l="1"/>
  <c r="H28" i="1" s="1"/>
  <c r="I20" i="1"/>
  <c r="I28" i="1" s="1"/>
  <c r="G20" i="1"/>
  <c r="G28" i="1" s="1"/>
  <c r="J56" i="1" l="1"/>
  <c r="J51" i="1"/>
  <c r="J50" i="1"/>
  <c r="J49" i="1"/>
  <c r="J41" i="1"/>
  <c r="J38" i="1"/>
  <c r="J35" i="1"/>
  <c r="J34" i="1"/>
  <c r="J33" i="1"/>
  <c r="J25" i="1"/>
  <c r="J24" i="1"/>
  <c r="J23" i="1"/>
  <c r="J22" i="1"/>
  <c r="J5" i="1"/>
  <c r="H73" i="1" l="1"/>
  <c r="J20" i="1"/>
  <c r="G73" i="1"/>
  <c r="J57" i="1"/>
  <c r="J28" i="1" l="1"/>
  <c r="J72" i="1"/>
</calcChain>
</file>

<file path=xl/sharedStrings.xml><?xml version="1.0" encoding="utf-8"?>
<sst xmlns="http://schemas.openxmlformats.org/spreadsheetml/2006/main" count="146" uniqueCount="81">
  <si>
    <t>Przychody:</t>
  </si>
  <si>
    <t>%</t>
  </si>
  <si>
    <t>1. Dotacja podstawowa z budżetu Gminy</t>
  </si>
  <si>
    <t>w tym:</t>
  </si>
  <si>
    <t>-</t>
  </si>
  <si>
    <t>Festiwal Kapel Ulicznych i Podwórkowych</t>
  </si>
  <si>
    <t>z działalności usługowej</t>
  </si>
  <si>
    <t>R a z e m    p r z y c h o d y</t>
  </si>
  <si>
    <t>pocztowo - telekomunikacyjne</t>
  </si>
  <si>
    <t>wynajem pomieszczeń</t>
  </si>
  <si>
    <t>transportowe</t>
  </si>
  <si>
    <t>pralnicze</t>
  </si>
  <si>
    <t>podróże służbowe</t>
  </si>
  <si>
    <t>ubezpieczenie majątku</t>
  </si>
  <si>
    <t>badania okresowe pracowników</t>
  </si>
  <si>
    <t>R a z e m    k o s z t y</t>
  </si>
  <si>
    <t>W y n i k   f i n a n s o w y</t>
  </si>
  <si>
    <t xml:space="preserve">Stan środków na r-ku bankowym  </t>
  </si>
  <si>
    <t xml:space="preserve">                                                                                    </t>
  </si>
  <si>
    <t>Stan środków na r-ku lokat terminowych</t>
  </si>
  <si>
    <t>Stan środków na r-ku zadań remontowych</t>
  </si>
  <si>
    <t>Stan środków na r-ku ZFŚS</t>
  </si>
  <si>
    <t>Stan środków w kasie</t>
  </si>
  <si>
    <t xml:space="preserve">Materiały </t>
  </si>
  <si>
    <t xml:space="preserve">Należności </t>
  </si>
  <si>
    <t>od odbiorców</t>
  </si>
  <si>
    <t>w tym wymagalne</t>
  </si>
  <si>
    <t>od pracowników</t>
  </si>
  <si>
    <t xml:space="preserve">Zobowiązania bieżące </t>
  </si>
  <si>
    <t>dla dostawców</t>
  </si>
  <si>
    <t>z tytułu podatku VAT</t>
  </si>
  <si>
    <t>z tytułu podatku dochodowego od osób fizycznych</t>
  </si>
  <si>
    <t>z tytułu ZUS</t>
  </si>
  <si>
    <t>z tytułu wynagrodzeń</t>
  </si>
  <si>
    <t>poligraficzne</t>
  </si>
  <si>
    <t>wymagalne w drodze egzekucyjnej</t>
  </si>
  <si>
    <t>Ogółem</t>
  </si>
  <si>
    <t>w tym: z dotacji</t>
  </si>
  <si>
    <t>Koszty:</t>
  </si>
  <si>
    <t>II</t>
  </si>
  <si>
    <t>I</t>
  </si>
  <si>
    <t>Festyn rekreacyjny "Bieg Kasztelański"</t>
  </si>
  <si>
    <t>środki czystości, artykuły biurowe, materiały gospodarczo-konserwacyjne i inne</t>
  </si>
  <si>
    <t>cieplna, elektryczna, gaz, woda</t>
  </si>
  <si>
    <t xml:space="preserve">wywóz nieczystości </t>
  </si>
  <si>
    <t>w tym: koszty pokryte z dotacji</t>
  </si>
  <si>
    <t>Stan środków na r-kach pomocniczych</t>
  </si>
  <si>
    <t>Uroczystości, konkursy, wystawy organizowane w ramach obchodów upamiętniających Łęczyńskich Bohaterów Września oraz uroczystości poświęconych mieszkańcom obrządku prawosławnego</t>
  </si>
  <si>
    <t>3. Zużycie materiałów</t>
  </si>
  <si>
    <t>4. Energia</t>
  </si>
  <si>
    <t>5. Zakup usług obcych</t>
  </si>
  <si>
    <t>7. Amortyzacja</t>
  </si>
  <si>
    <t>8. Pozostałe koszty</t>
  </si>
  <si>
    <t>10. Organizacja cyklicznych imprez kulturalnych</t>
  </si>
  <si>
    <t>działalność bieżąca</t>
  </si>
  <si>
    <t>organizacja imprez kulturalnych</t>
  </si>
  <si>
    <t>4. Darowizny</t>
  </si>
  <si>
    <t>5. Inne przychody</t>
  </si>
  <si>
    <t xml:space="preserve">1. Wynagrodzenia osobowe i pochodne od wynagrodzeń </t>
  </si>
  <si>
    <t xml:space="preserve">Międzynarodowy Plener Malarski </t>
  </si>
  <si>
    <t>Uroczysta oprawa wręczenia nagród za osiągnięcia sportowe oraz oprawa uroczystości wręczenia nagród za osiągnięcia w dziedzinie upowszechniania kultury i Łęczyńskiego Odyńca Kultury</t>
  </si>
  <si>
    <t xml:space="preserve">9. Koszty organizacji spotkań i podsumowań konkursów, przeglądów i pozostałej działalnosci kulturalnej </t>
  </si>
  <si>
    <t>z działalności kulturalnej</t>
  </si>
  <si>
    <t>6. Odsetki bankowe</t>
  </si>
  <si>
    <t>Wieczór Teatrów Różnych</t>
  </si>
  <si>
    <t>2. Wynagrodzenia wg umowy zlecenia, honoraria</t>
  </si>
  <si>
    <r>
      <t>6. Opłaty skarbowe, urzędowe, administracyjne</t>
    </r>
    <r>
      <rPr>
        <i/>
        <sz val="18"/>
        <rFont val="Times New Roman"/>
        <family val="1"/>
        <charset val="238"/>
      </rPr>
      <t xml:space="preserve"> (w tym: ZAIKS)</t>
    </r>
  </si>
  <si>
    <t>3. Dofinansowanie realizacji projektu pn: "Modernizacja infrastruktury Centrum Kultury z przystosowaniem obiektu i jego otoczenia dl usprawnienia działalności placówki, podniesienia jej funkcjonalności i estetyki" w ramach programu rozwoju obszarów wiejskich na lata 2016-2020 (środki z LGD Polesie)</t>
  </si>
  <si>
    <t>4. Przychody ze sprzedaży usług własnych</t>
  </si>
  <si>
    <t>Sprawozdanie opisowe z wykonania planu finansowego Centrum Kultury w Łęcznej na dzień 30.06.2018 roku</t>
  </si>
  <si>
    <t xml:space="preserve">Plan na                           30-06-2018 roku  </t>
  </si>
  <si>
    <t xml:space="preserve">Wykonanie na 30-06-2018 roku  </t>
  </si>
  <si>
    <t>Jarmark Łęczyński</t>
  </si>
  <si>
    <t>XIV Turniej Tańca Nowoczesnego o Puchar Burmistrza Łęcznej</t>
  </si>
  <si>
    <t>Organizacja Dożynek 2018</t>
  </si>
  <si>
    <t>2. Dotacja celowa na zadanie inwestycyjne pn: "Modernizacja infrastruktury Centrum Kultury z przystosowaniem obiektu i jego otoczenia dla usprawnienia działalności placówki, podniesienia jej funkcjonalności i estetyki"</t>
  </si>
  <si>
    <t xml:space="preserve">P l a n na                           30-06-2018 roku  </t>
  </si>
  <si>
    <t>11. Organizacja Dożynek 2018</t>
  </si>
  <si>
    <t>12. Realizacja zadania inwestycyjnego pn: "Modernizacja infrastruktury Centrum Kultury z przystosowaniem obiektu i jego otoczenia dl usprawnienia działalności placówki, podniesienia jej funkcjonalności i estetyki"</t>
  </si>
  <si>
    <t>13. Zakup drobnego wyposażenia</t>
  </si>
  <si>
    <t>14. Koszty 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</si>
</sst>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\-#,##0\ "/>
    <numFmt numFmtId="165" formatCode="#,##0_);\(#,##0\)"/>
    <numFmt numFmtId="166" formatCode="_-* #,##0.00,_z_ł_-;\-* #,##0.00,_z_ł_-;_-* \-??\ _z_ł_-;_-@_-"/>
    <numFmt numFmtId="167" formatCode="#,##0.0_);\(#,##0.0\)"/>
  </numFmts>
  <fonts count="3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i/>
      <sz val="18"/>
      <name val="Times New Roman"/>
      <family val="1"/>
      <charset val="238"/>
    </font>
    <font>
      <i/>
      <sz val="18"/>
      <color rgb="FF00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20"/>
      <name val="Times New Roman"/>
      <family val="1"/>
      <charset val="238"/>
    </font>
    <font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i/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i/>
      <u/>
      <sz val="15"/>
      <name val="Times New Roman"/>
      <family val="1"/>
      <charset val="238"/>
    </font>
    <font>
      <b/>
      <i/>
      <u val="singleAccounting"/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i/>
      <sz val="15"/>
      <color indexed="10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i/>
      <sz val="15"/>
      <name val="Times New Roman"/>
      <family val="1"/>
      <charset val="238"/>
    </font>
    <font>
      <sz val="12"/>
      <name val="Times New Roman"/>
      <family val="1"/>
      <charset val="238"/>
    </font>
    <font>
      <sz val="16"/>
      <color theme="0"/>
      <name val="Times New Roman"/>
      <family val="1"/>
      <charset val="238"/>
    </font>
    <font>
      <b/>
      <sz val="16"/>
      <color theme="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ck">
        <color theme="3" tint="0.39994506668294322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</borders>
  <cellStyleXfs count="24">
    <xf numFmtId="0" fontId="0" fillId="0" borderId="0"/>
    <xf numFmtId="0" fontId="2" fillId="0" borderId="0"/>
    <xf numFmtId="0" fontId="3" fillId="0" borderId="0"/>
    <xf numFmtId="0" fontId="4" fillId="2" borderId="1">
      <alignment vertical="center" wrapText="1"/>
    </xf>
    <xf numFmtId="0" fontId="4" fillId="3" borderId="1">
      <alignment vertical="center" wrapText="1"/>
    </xf>
    <xf numFmtId="43" fontId="3" fillId="0" borderId="0" applyFont="0" applyFill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43" fontId="3" fillId="0" borderId="0" applyFont="0" applyFill="0" applyBorder="0" applyAlignment="0" applyProtection="0"/>
    <xf numFmtId="166" fontId="5" fillId="0" borderId="0" applyFill="0" applyBorder="0" applyAlignment="0" applyProtection="0"/>
    <xf numFmtId="0" fontId="1" fillId="0" borderId="0"/>
    <xf numFmtId="0" fontId="5" fillId="0" borderId="0"/>
    <xf numFmtId="9" fontId="6" fillId="0" borderId="0" applyFill="0" applyBorder="0" applyAlignment="0" applyProtection="0"/>
    <xf numFmtId="0" fontId="4" fillId="2" borderId="1">
      <alignment vertical="center" wrapText="1"/>
    </xf>
    <xf numFmtId="0" fontId="4" fillId="3" borderId="1">
      <alignment vertical="center" wrapText="1"/>
    </xf>
    <xf numFmtId="44" fontId="3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4" fontId="3" fillId="0" borderId="0" applyFont="0" applyFill="0" applyBorder="0" applyAlignment="0" applyProtection="0"/>
    <xf numFmtId="0" fontId="7" fillId="0" borderId="2">
      <alignment vertical="center" wrapText="1"/>
    </xf>
    <xf numFmtId="0" fontId="7" fillId="0" borderId="3">
      <alignment vertical="center" wrapText="1"/>
    </xf>
    <xf numFmtId="0" fontId="7" fillId="0" borderId="2">
      <alignment vertical="center" wrapText="1"/>
    </xf>
  </cellStyleXfs>
  <cellXfs count="150">
    <xf numFmtId="0" fontId="0" fillId="0" borderId="0" xfId="0"/>
    <xf numFmtId="0" fontId="8" fillId="0" borderId="0" xfId="1" applyFont="1" applyBorder="1" applyAlignment="1">
      <alignment vertical="center" wrapText="1"/>
    </xf>
    <xf numFmtId="0" fontId="8" fillId="0" borderId="0" xfId="1" quotePrefix="1" applyFont="1" applyBorder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4" fontId="8" fillId="0" borderId="5" xfId="1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10" fontId="8" fillId="0" borderId="17" xfId="1" applyNumberFormat="1" applyFont="1" applyBorder="1" applyAlignment="1">
      <alignment horizontal="center" vertical="center" wrapText="1"/>
    </xf>
    <xf numFmtId="4" fontId="8" fillId="0" borderId="17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/>
    </xf>
    <xf numFmtId="10" fontId="13" fillId="0" borderId="17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 wrapText="1"/>
    </xf>
    <xf numFmtId="0" fontId="13" fillId="0" borderId="0" xfId="1" applyFont="1" applyBorder="1" applyAlignment="1">
      <alignment horizontal="right" vertical="center"/>
    </xf>
    <xf numFmtId="4" fontId="8" fillId="0" borderId="4" xfId="1" applyNumberFormat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 wrapText="1"/>
    </xf>
    <xf numFmtId="0" fontId="14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right" vertical="center"/>
    </xf>
    <xf numFmtId="0" fontId="14" fillId="0" borderId="0" xfId="1" applyFont="1" applyBorder="1" applyAlignment="1">
      <alignment horizontal="center" vertical="center" wrapText="1"/>
    </xf>
    <xf numFmtId="4" fontId="14" fillId="0" borderId="4" xfId="1" applyNumberFormat="1" applyFont="1" applyBorder="1" applyAlignment="1">
      <alignment horizontal="center" vertical="center"/>
    </xf>
    <xf numFmtId="10" fontId="14" fillId="0" borderId="17" xfId="1" applyNumberFormat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right" vertical="center"/>
    </xf>
    <xf numFmtId="0" fontId="8" fillId="0" borderId="0" xfId="1" quotePrefix="1" applyFont="1" applyBorder="1" applyAlignment="1">
      <alignment horizontal="right" vertical="center"/>
    </xf>
    <xf numFmtId="0" fontId="16" fillId="0" borderId="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11" xfId="1" applyFont="1" applyBorder="1" applyAlignment="1">
      <alignment vertical="center" wrapText="1"/>
    </xf>
    <xf numFmtId="0" fontId="16" fillId="0" borderId="11" xfId="1" applyFont="1" applyBorder="1" applyAlignment="1">
      <alignment horizontal="left" vertical="center" wrapText="1"/>
    </xf>
    <xf numFmtId="0" fontId="17" fillId="0" borderId="11" xfId="1" applyFont="1" applyBorder="1" applyAlignment="1">
      <alignment vertical="center" wrapText="1"/>
    </xf>
    <xf numFmtId="4" fontId="16" fillId="0" borderId="12" xfId="1" applyNumberFormat="1" applyFont="1" applyBorder="1" applyAlignment="1">
      <alignment horizontal="center" vertical="center"/>
    </xf>
    <xf numFmtId="10" fontId="16" fillId="0" borderId="12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4" fontId="18" fillId="5" borderId="6" xfId="1" applyNumberFormat="1" applyFont="1" applyFill="1" applyBorder="1" applyAlignment="1">
      <alignment horizontal="center" vertical="center"/>
    </xf>
    <xf numFmtId="10" fontId="18" fillId="5" borderId="6" xfId="1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 wrapText="1"/>
    </xf>
    <xf numFmtId="0" fontId="12" fillId="0" borderId="0" xfId="1" applyFont="1" applyBorder="1" applyAlignment="1">
      <alignment horizontal="right" vertical="center"/>
    </xf>
    <xf numFmtId="4" fontId="12" fillId="0" borderId="0" xfId="1" applyNumberFormat="1" applyFont="1" applyAlignment="1">
      <alignment horizontal="center" vertical="center"/>
    </xf>
    <xf numFmtId="10" fontId="12" fillId="0" borderId="0" xfId="1" applyNumberFormat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4" fontId="20" fillId="5" borderId="12" xfId="1" quotePrefix="1" applyNumberFormat="1" applyFont="1" applyFill="1" applyBorder="1" applyAlignment="1">
      <alignment horizontal="center" vertical="center" wrapText="1"/>
    </xf>
    <xf numFmtId="4" fontId="20" fillId="5" borderId="22" xfId="1" quotePrefix="1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vertical="center"/>
    </xf>
    <xf numFmtId="0" fontId="14" fillId="0" borderId="5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2" fillId="0" borderId="11" xfId="1" applyFont="1" applyBorder="1" applyAlignment="1">
      <alignment vertical="center" wrapText="1"/>
    </xf>
    <xf numFmtId="0" fontId="21" fillId="0" borderId="11" xfId="1" quotePrefix="1" applyFont="1" applyBorder="1" applyAlignment="1">
      <alignment horizontal="right" vertical="center"/>
    </xf>
    <xf numFmtId="0" fontId="15" fillId="0" borderId="11" xfId="1" applyFont="1" applyBorder="1" applyAlignment="1">
      <alignment vertical="center" wrapText="1"/>
    </xf>
    <xf numFmtId="0" fontId="12" fillId="0" borderId="11" xfId="1" applyFont="1" applyBorder="1" applyAlignment="1">
      <alignment horizontal="center" vertical="center" wrapText="1"/>
    </xf>
    <xf numFmtId="4" fontId="15" fillId="0" borderId="11" xfId="1" applyNumberFormat="1" applyFont="1" applyBorder="1" applyAlignment="1">
      <alignment horizontal="center" vertical="center"/>
    </xf>
    <xf numFmtId="10" fontId="15" fillId="0" borderId="23" xfId="1" applyNumberFormat="1" applyFont="1" applyBorder="1" applyAlignment="1">
      <alignment horizontal="center" vertical="center" wrapText="1"/>
    </xf>
    <xf numFmtId="10" fontId="18" fillId="5" borderId="6" xfId="1" applyNumberFormat="1" applyFont="1" applyFill="1" applyBorder="1" applyAlignment="1">
      <alignment horizontal="center" vertical="center" wrapText="1"/>
    </xf>
    <xf numFmtId="4" fontId="24" fillId="0" borderId="0" xfId="1" applyNumberFormat="1" applyFont="1" applyBorder="1" applyAlignment="1">
      <alignment horizontal="center" vertical="center"/>
    </xf>
    <xf numFmtId="10" fontId="25" fillId="0" borderId="0" xfId="1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vertical="center" wrapText="1"/>
    </xf>
    <xf numFmtId="0" fontId="23" fillId="0" borderId="10" xfId="1" applyFont="1" applyBorder="1" applyAlignment="1">
      <alignment horizontal="right" vertical="center"/>
    </xf>
    <xf numFmtId="0" fontId="15" fillId="0" borderId="10" xfId="1" quotePrefix="1" applyFont="1" applyBorder="1" applyAlignment="1">
      <alignment horizontal="center" vertical="center" wrapText="1"/>
    </xf>
    <xf numFmtId="4" fontId="24" fillId="0" borderId="10" xfId="1" applyNumberFormat="1" applyFont="1" applyBorder="1" applyAlignment="1">
      <alignment horizontal="center" vertical="center"/>
    </xf>
    <xf numFmtId="4" fontId="26" fillId="0" borderId="10" xfId="1" applyNumberFormat="1" applyFont="1" applyBorder="1" applyAlignment="1">
      <alignment horizontal="center" vertical="center"/>
    </xf>
    <xf numFmtId="10" fontId="25" fillId="0" borderId="10" xfId="1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right" vertical="center"/>
    </xf>
    <xf numFmtId="0" fontId="15" fillId="0" borderId="0" xfId="1" quotePrefix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27" fillId="0" borderId="0" xfId="1" applyFont="1" applyBorder="1" applyAlignment="1">
      <alignment horizontal="center" vertical="center" wrapText="1"/>
    </xf>
    <xf numFmtId="0" fontId="27" fillId="0" borderId="0" xfId="1" applyFont="1" applyBorder="1" applyAlignment="1">
      <alignment vertical="center" wrapText="1"/>
    </xf>
    <xf numFmtId="4" fontId="28" fillId="0" borderId="0" xfId="1" applyNumberFormat="1" applyFont="1" applyAlignment="1">
      <alignment horizontal="right" vertical="center" wrapText="1"/>
    </xf>
    <xf numFmtId="4" fontId="28" fillId="0" borderId="0" xfId="1" applyNumberFormat="1" applyFont="1" applyAlignment="1">
      <alignment horizontal="center" vertical="center" wrapText="1"/>
    </xf>
    <xf numFmtId="10" fontId="27" fillId="0" borderId="0" xfId="1" applyNumberFormat="1" applyFont="1" applyAlignment="1">
      <alignment horizontal="center" vertical="center" wrapText="1"/>
    </xf>
    <xf numFmtId="0" fontId="27" fillId="0" borderId="0" xfId="1" quotePrefix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0" xfId="1" quotePrefix="1" applyFont="1" applyBorder="1" applyAlignment="1">
      <alignment vertical="center" wrapText="1"/>
    </xf>
    <xf numFmtId="0" fontId="29" fillId="0" borderId="0" xfId="1" quotePrefix="1" applyFont="1" applyBorder="1" applyAlignment="1">
      <alignment horizontal="right" vertical="center"/>
    </xf>
    <xf numFmtId="0" fontId="27" fillId="0" borderId="0" xfId="1" applyFont="1" applyAlignment="1">
      <alignment horizontal="left" vertical="center" wrapText="1"/>
    </xf>
    <xf numFmtId="4" fontId="25" fillId="0" borderId="0" xfId="1" applyNumberFormat="1" applyFont="1" applyAlignment="1">
      <alignment horizontal="right" vertical="center" wrapText="1"/>
    </xf>
    <xf numFmtId="0" fontId="29" fillId="0" borderId="0" xfId="1" applyFont="1" applyAlignment="1">
      <alignment horizontal="left" vertical="center" wrapText="1"/>
    </xf>
    <xf numFmtId="0" fontId="12" fillId="0" borderId="0" xfId="1" applyFont="1" applyBorder="1" applyAlignment="1">
      <alignment horizontal="right" vertical="center" wrapText="1"/>
    </xf>
    <xf numFmtId="4" fontId="16" fillId="0" borderId="0" xfId="1" applyNumberFormat="1" applyFont="1" applyAlignment="1">
      <alignment horizontal="center" vertical="center" wrapText="1"/>
    </xf>
    <xf numFmtId="0" fontId="16" fillId="0" borderId="0" xfId="1" applyFont="1" applyBorder="1" applyAlignment="1">
      <alignment vertical="center" wrapText="1"/>
    </xf>
    <xf numFmtId="0" fontId="16" fillId="0" borderId="0" xfId="1" applyFont="1" applyBorder="1" applyAlignment="1">
      <alignment horizontal="right" vertical="center"/>
    </xf>
    <xf numFmtId="0" fontId="30" fillId="0" borderId="0" xfId="1" applyFont="1"/>
    <xf numFmtId="4" fontId="12" fillId="0" borderId="0" xfId="1" applyNumberFormat="1" applyFont="1" applyAlignment="1">
      <alignment horizontal="center" vertical="center" wrapText="1"/>
    </xf>
    <xf numFmtId="0" fontId="25" fillId="0" borderId="0" xfId="1" applyFont="1" applyBorder="1" applyAlignment="1">
      <alignment horizontal="right" vertical="center"/>
    </xf>
    <xf numFmtId="4" fontId="25" fillId="0" borderId="0" xfId="1" applyNumberFormat="1" applyFont="1" applyAlignment="1">
      <alignment horizontal="center" vertical="center"/>
    </xf>
    <xf numFmtId="10" fontId="25" fillId="0" borderId="0" xfId="1" applyNumberFormat="1" applyFont="1" applyAlignment="1">
      <alignment horizontal="center" vertical="center" wrapText="1"/>
    </xf>
    <xf numFmtId="0" fontId="8" fillId="0" borderId="16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4" fontId="28" fillId="5" borderId="6" xfId="1" quotePrefix="1" applyNumberFormat="1" applyFont="1" applyFill="1" applyBorder="1" applyAlignment="1">
      <alignment horizontal="center" vertical="center" wrapText="1"/>
    </xf>
    <xf numFmtId="0" fontId="8" fillId="0" borderId="0" xfId="1" quotePrefix="1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22" fillId="5" borderId="7" xfId="1" applyFont="1" applyFill="1" applyBorder="1" applyAlignment="1">
      <alignment horizontal="center" vertical="center"/>
    </xf>
    <xf numFmtId="0" fontId="22" fillId="5" borderId="8" xfId="1" applyFont="1" applyFill="1" applyBorder="1" applyAlignment="1">
      <alignment horizontal="center" vertical="center"/>
    </xf>
    <xf numFmtId="0" fontId="22" fillId="5" borderId="9" xfId="1" applyFont="1" applyFill="1" applyBorder="1" applyAlignment="1">
      <alignment horizontal="center" vertical="center"/>
    </xf>
    <xf numFmtId="0" fontId="27" fillId="0" borderId="0" xfId="1" quotePrefix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0" fontId="13" fillId="0" borderId="1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13" fillId="0" borderId="16" xfId="1" quotePrefix="1" applyFont="1" applyBorder="1" applyAlignment="1">
      <alignment horizontal="left" vertical="center" wrapText="1"/>
    </xf>
    <xf numFmtId="0" fontId="13" fillId="0" borderId="0" xfId="1" quotePrefix="1" applyFont="1" applyBorder="1" applyAlignment="1">
      <alignment horizontal="left" vertical="center" wrapText="1"/>
    </xf>
    <xf numFmtId="0" fontId="13" fillId="0" borderId="5" xfId="1" quotePrefix="1" applyFont="1" applyBorder="1" applyAlignment="1">
      <alignment horizontal="left" vertical="center" wrapText="1"/>
    </xf>
    <xf numFmtId="0" fontId="27" fillId="0" borderId="0" xfId="1" applyFont="1" applyAlignment="1">
      <alignment horizontal="left" vertical="center" wrapText="1"/>
    </xf>
    <xf numFmtId="0" fontId="27" fillId="0" borderId="0" xfId="1" applyFont="1" applyAlignment="1">
      <alignment vertical="center" wrapText="1"/>
    </xf>
    <xf numFmtId="0" fontId="23" fillId="0" borderId="0" xfId="1" applyFont="1" applyBorder="1" applyAlignment="1">
      <alignment horizontal="center" vertical="center"/>
    </xf>
    <xf numFmtId="0" fontId="27" fillId="0" borderId="0" xfId="1" applyFont="1" applyBorder="1" applyAlignment="1">
      <alignment vertical="center" wrapText="1"/>
    </xf>
    <xf numFmtId="0" fontId="29" fillId="0" borderId="0" xfId="1" applyFont="1" applyAlignment="1">
      <alignment horizontal="left" vertical="center" wrapText="1"/>
    </xf>
    <xf numFmtId="0" fontId="10" fillId="4" borderId="7" xfId="1" applyFont="1" applyFill="1" applyBorder="1" applyAlignment="1">
      <alignment horizontal="center" vertical="center" wrapText="1"/>
    </xf>
    <xf numFmtId="0" fontId="11" fillId="4" borderId="8" xfId="2" applyFont="1" applyFill="1" applyBorder="1" applyAlignment="1">
      <alignment horizontal="center" vertical="center" wrapText="1"/>
    </xf>
    <xf numFmtId="0" fontId="11" fillId="4" borderId="9" xfId="2" applyFont="1" applyFill="1" applyBorder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10" fontId="13" fillId="5" borderId="6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/>
    </xf>
    <xf numFmtId="10" fontId="20" fillId="5" borderId="15" xfId="1" applyNumberFormat="1" applyFont="1" applyFill="1" applyBorder="1" applyAlignment="1">
      <alignment horizontal="center" vertical="center" wrapText="1"/>
    </xf>
    <xf numFmtId="10" fontId="20" fillId="5" borderId="20" xfId="1" applyNumberFormat="1" applyFont="1" applyFill="1" applyBorder="1" applyAlignment="1">
      <alignment horizontal="center" vertical="center" wrapText="1"/>
    </xf>
    <xf numFmtId="0" fontId="20" fillId="5" borderId="24" xfId="1" applyFont="1" applyFill="1" applyBorder="1" applyAlignment="1">
      <alignment horizontal="center" vertical="center" wrapText="1"/>
    </xf>
    <xf numFmtId="0" fontId="20" fillId="5" borderId="25" xfId="1" applyFont="1" applyFill="1" applyBorder="1" applyAlignment="1">
      <alignment horizontal="center" vertical="center" wrapText="1"/>
    </xf>
    <xf numFmtId="4" fontId="20" fillId="5" borderId="14" xfId="1" quotePrefix="1" applyNumberFormat="1" applyFont="1" applyFill="1" applyBorder="1" applyAlignment="1">
      <alignment horizontal="center" vertical="center" wrapText="1"/>
    </xf>
    <xf numFmtId="4" fontId="20" fillId="5" borderId="12" xfId="1" quotePrefix="1" applyNumberFormat="1" applyFont="1" applyFill="1" applyBorder="1" applyAlignment="1">
      <alignment horizontal="center" vertical="center" wrapText="1"/>
    </xf>
    <xf numFmtId="0" fontId="20" fillId="5" borderId="13" xfId="1" applyFont="1" applyFill="1" applyBorder="1" applyAlignment="1">
      <alignment horizontal="center" vertical="center"/>
    </xf>
    <xf numFmtId="0" fontId="20" fillId="5" borderId="21" xfId="1" applyFont="1" applyFill="1" applyBorder="1" applyAlignment="1">
      <alignment horizontal="center" vertical="center"/>
    </xf>
    <xf numFmtId="0" fontId="20" fillId="5" borderId="11" xfId="1" applyFont="1" applyFill="1" applyBorder="1" applyAlignment="1">
      <alignment horizontal="center" vertical="center"/>
    </xf>
    <xf numFmtId="0" fontId="20" fillId="5" borderId="19" xfId="1" applyFont="1" applyFill="1" applyBorder="1" applyAlignment="1">
      <alignment horizontal="center" vertical="center"/>
    </xf>
    <xf numFmtId="0" fontId="8" fillId="0" borderId="0" xfId="1" quotePrefix="1" applyFont="1" applyBorder="1" applyAlignment="1">
      <alignment horizontal="left" vertical="center" wrapText="1"/>
    </xf>
    <xf numFmtId="0" fontId="18" fillId="5" borderId="7" xfId="1" applyFont="1" applyFill="1" applyBorder="1" applyAlignment="1">
      <alignment horizontal="center" vertical="center"/>
    </xf>
    <xf numFmtId="0" fontId="18" fillId="5" borderId="8" xfId="1" applyFont="1" applyFill="1" applyBorder="1" applyAlignment="1">
      <alignment horizontal="center" vertical="center"/>
    </xf>
    <xf numFmtId="0" fontId="18" fillId="5" borderId="9" xfId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  <xf numFmtId="0" fontId="32" fillId="0" borderId="16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center" vertical="center"/>
    </xf>
    <xf numFmtId="0" fontId="32" fillId="0" borderId="5" xfId="1" applyFont="1" applyFill="1" applyBorder="1" applyAlignment="1">
      <alignment horizontal="center" vertical="center"/>
    </xf>
    <xf numFmtId="4" fontId="32" fillId="0" borderId="4" xfId="1" quotePrefix="1" applyNumberFormat="1" applyFont="1" applyFill="1" applyBorder="1" applyAlignment="1">
      <alignment horizontal="center" vertical="center" wrapText="1"/>
    </xf>
    <xf numFmtId="10" fontId="32" fillId="0" borderId="17" xfId="1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</cellXfs>
  <cellStyles count="24">
    <cellStyle name="Dział" xfId="3" xr:uid="{00000000-0005-0000-0000-000000000000}"/>
    <cellStyle name="Dział 2" xfId="4" xr:uid="{00000000-0005-0000-0000-000001000000}"/>
    <cellStyle name="Dziesiętny 2" xfId="5" xr:uid="{00000000-0005-0000-0000-000002000000}"/>
    <cellStyle name="Dziesiętny 3" xfId="6" xr:uid="{00000000-0005-0000-0000-000003000000}"/>
    <cellStyle name="Dziesiętny 4" xfId="7" xr:uid="{00000000-0005-0000-0000-000004000000}"/>
    <cellStyle name="Dziesiętny 5" xfId="8" xr:uid="{00000000-0005-0000-0000-000005000000}"/>
    <cellStyle name="Dziesiętny 6" xfId="9" xr:uid="{00000000-0005-0000-0000-000006000000}"/>
    <cellStyle name="Dziesiętny 7" xfId="10" xr:uid="{00000000-0005-0000-0000-000007000000}"/>
    <cellStyle name="Normalny" xfId="0" builtinId="0"/>
    <cellStyle name="Normalny 2" xfId="11" xr:uid="{00000000-0005-0000-0000-000009000000}"/>
    <cellStyle name="Normalny 3" xfId="2" xr:uid="{00000000-0005-0000-0000-00000A000000}"/>
    <cellStyle name="Normalny 4" xfId="12" xr:uid="{00000000-0005-0000-0000-00000B000000}"/>
    <cellStyle name="Normalny_Sprawozdanie opisowe 30-06-2006_DO RADY" xfId="1" xr:uid="{00000000-0005-0000-0000-00000C000000}"/>
    <cellStyle name="Procentowy 2" xfId="13" xr:uid="{00000000-0005-0000-0000-00000D000000}"/>
    <cellStyle name="Rozdział" xfId="14" xr:uid="{00000000-0005-0000-0000-00000E000000}"/>
    <cellStyle name="Rozdział 2" xfId="15" xr:uid="{00000000-0005-0000-0000-00000F000000}"/>
    <cellStyle name="Walutowy 2" xfId="16" xr:uid="{00000000-0005-0000-0000-000010000000}"/>
    <cellStyle name="Walutowy 3" xfId="17" xr:uid="{00000000-0005-0000-0000-000011000000}"/>
    <cellStyle name="Walutowy 4" xfId="18" xr:uid="{00000000-0005-0000-0000-000012000000}"/>
    <cellStyle name="Walutowy 5" xfId="19" xr:uid="{00000000-0005-0000-0000-000013000000}"/>
    <cellStyle name="Walutowy 6" xfId="20" xr:uid="{00000000-0005-0000-0000-000014000000}"/>
    <cellStyle name="Zadanie" xfId="21" xr:uid="{00000000-0005-0000-0000-000015000000}"/>
    <cellStyle name="Zadanie 2" xfId="22" xr:uid="{00000000-0005-0000-0000-000016000000}"/>
    <cellStyle name="Zadanie_Sprawozd opisowe  2005r Przedszkola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J117"/>
  <sheetViews>
    <sheetView tabSelected="1" zoomScale="80" zoomScaleNormal="8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E11" sqref="E11:J11"/>
    </sheetView>
  </sheetViews>
  <sheetFormatPr defaultColWidth="10" defaultRowHeight="18"/>
  <cols>
    <col min="1" max="1" width="2.69921875" style="10" customWidth="1"/>
    <col min="2" max="2" width="6.8984375" style="40" customWidth="1"/>
    <col min="3" max="3" width="12" style="41" customWidth="1"/>
    <col min="4" max="4" width="3.8984375" style="83" customWidth="1"/>
    <col min="5" max="5" width="30.8984375" style="10" customWidth="1"/>
    <col min="6" max="6" width="27.69921875" style="10" customWidth="1"/>
    <col min="7" max="7" width="21.5" style="88" customWidth="1"/>
    <col min="8" max="9" width="20.69921875" style="88" customWidth="1"/>
    <col min="10" max="10" width="15" style="44" customWidth="1"/>
    <col min="11" max="16384" width="10" style="10"/>
  </cols>
  <sheetData>
    <row r="1" spans="2:10" ht="63.75" customHeight="1" thickTop="1" thickBot="1">
      <c r="B1" s="122" t="s">
        <v>69</v>
      </c>
      <c r="C1" s="123"/>
      <c r="D1" s="123"/>
      <c r="E1" s="123"/>
      <c r="F1" s="123"/>
      <c r="G1" s="123"/>
      <c r="H1" s="123"/>
      <c r="I1" s="123"/>
      <c r="J1" s="124"/>
    </row>
    <row r="2" spans="2:10" ht="9.75" customHeight="1" thickTop="1" thickBot="1">
      <c r="B2" s="11"/>
      <c r="C2" s="12"/>
      <c r="D2" s="12"/>
      <c r="E2" s="12"/>
      <c r="F2" s="12"/>
      <c r="G2" s="12"/>
      <c r="H2" s="12"/>
      <c r="I2" s="12"/>
      <c r="J2" s="12"/>
    </row>
    <row r="3" spans="2:10" s="13" customFormat="1" ht="39.75" customHeight="1" thickTop="1" thickBot="1">
      <c r="B3" s="126" t="s">
        <v>40</v>
      </c>
      <c r="C3" s="128" t="s">
        <v>0</v>
      </c>
      <c r="D3" s="128"/>
      <c r="E3" s="128"/>
      <c r="F3" s="128"/>
      <c r="G3" s="125" t="s">
        <v>70</v>
      </c>
      <c r="H3" s="125" t="s">
        <v>71</v>
      </c>
      <c r="I3" s="125"/>
      <c r="J3" s="127" t="s">
        <v>1</v>
      </c>
    </row>
    <row r="4" spans="2:10" s="13" customFormat="1" ht="45" customHeight="1" thickTop="1" thickBot="1">
      <c r="B4" s="126"/>
      <c r="C4" s="128"/>
      <c r="D4" s="128"/>
      <c r="E4" s="128"/>
      <c r="F4" s="128"/>
      <c r="G4" s="125"/>
      <c r="H4" s="14" t="s">
        <v>36</v>
      </c>
      <c r="I4" s="95" t="s">
        <v>37</v>
      </c>
      <c r="J4" s="127"/>
    </row>
    <row r="5" spans="2:10" s="17" customFormat="1" ht="43.5" customHeight="1" thickTop="1">
      <c r="B5" s="106" t="s">
        <v>2</v>
      </c>
      <c r="C5" s="107"/>
      <c r="D5" s="107"/>
      <c r="E5" s="107"/>
      <c r="F5" s="108"/>
      <c r="G5" s="15">
        <f>G6+G7+G17</f>
        <v>887523</v>
      </c>
      <c r="H5" s="15">
        <f t="shared" ref="H5:I5" si="0">H6+H7+H17</f>
        <v>517523</v>
      </c>
      <c r="I5" s="15">
        <f t="shared" si="0"/>
        <v>517523</v>
      </c>
      <c r="J5" s="16">
        <f>H5/G5</f>
        <v>0.58310939547482155</v>
      </c>
    </row>
    <row r="6" spans="2:10" s="17" customFormat="1" ht="43.5" customHeight="1">
      <c r="B6" s="18"/>
      <c r="C6" s="19"/>
      <c r="D6" s="20" t="s">
        <v>4</v>
      </c>
      <c r="E6" s="112" t="s">
        <v>54</v>
      </c>
      <c r="F6" s="113"/>
      <c r="G6" s="21">
        <v>700000</v>
      </c>
      <c r="H6" s="21">
        <v>360000</v>
      </c>
      <c r="I6" s="21">
        <v>360000</v>
      </c>
      <c r="J6" s="16"/>
    </row>
    <row r="7" spans="2:10" s="17" customFormat="1" ht="43.5" customHeight="1">
      <c r="B7" s="18"/>
      <c r="C7" s="19"/>
      <c r="D7" s="20" t="s">
        <v>4</v>
      </c>
      <c r="E7" s="112" t="s">
        <v>55</v>
      </c>
      <c r="F7" s="113"/>
      <c r="G7" s="21">
        <v>177523</v>
      </c>
      <c r="H7" s="21">
        <v>157523</v>
      </c>
      <c r="I7" s="21">
        <v>157523</v>
      </c>
      <c r="J7" s="16"/>
    </row>
    <row r="8" spans="2:10" s="13" customFormat="1" ht="22.8">
      <c r="B8" s="22"/>
      <c r="C8" s="23"/>
      <c r="D8" s="24" t="s">
        <v>3</v>
      </c>
      <c r="E8" s="25"/>
      <c r="F8" s="25"/>
      <c r="G8" s="26"/>
      <c r="H8" s="26"/>
      <c r="I8" s="26"/>
      <c r="J8" s="27"/>
    </row>
    <row r="9" spans="2:10" s="3" customFormat="1" ht="38.1" customHeight="1">
      <c r="B9" s="7"/>
      <c r="C9" s="1"/>
      <c r="D9" s="2" t="s">
        <v>4</v>
      </c>
      <c r="E9" s="97" t="s">
        <v>72</v>
      </c>
      <c r="F9" s="97"/>
      <c r="G9" s="97"/>
      <c r="H9" s="97"/>
      <c r="I9" s="97"/>
      <c r="J9" s="143"/>
    </row>
    <row r="10" spans="2:10" s="3" customFormat="1" ht="38.1" customHeight="1">
      <c r="B10" s="7"/>
      <c r="C10" s="1"/>
      <c r="D10" s="2" t="s">
        <v>4</v>
      </c>
      <c r="E10" s="97" t="s">
        <v>5</v>
      </c>
      <c r="F10" s="97"/>
      <c r="G10" s="97"/>
      <c r="H10" s="97"/>
      <c r="I10" s="97"/>
      <c r="J10" s="143"/>
    </row>
    <row r="11" spans="2:10" s="3" customFormat="1" ht="38.1" customHeight="1">
      <c r="B11" s="7"/>
      <c r="C11" s="1"/>
      <c r="D11" s="2" t="s">
        <v>4</v>
      </c>
      <c r="E11" s="97" t="s">
        <v>59</v>
      </c>
      <c r="F11" s="97"/>
      <c r="G11" s="97"/>
      <c r="H11" s="97"/>
      <c r="I11" s="97"/>
      <c r="J11" s="143"/>
    </row>
    <row r="12" spans="2:10" s="3" customFormat="1" ht="75.599999999999994" customHeight="1">
      <c r="B12" s="7"/>
      <c r="C12" s="1"/>
      <c r="D12" s="2" t="s">
        <v>4</v>
      </c>
      <c r="E12" s="97" t="s">
        <v>47</v>
      </c>
      <c r="F12" s="97"/>
      <c r="G12" s="97"/>
      <c r="H12" s="97"/>
      <c r="I12" s="97"/>
      <c r="J12" s="143"/>
    </row>
    <row r="13" spans="2:10" s="3" customFormat="1" ht="38.1" customHeight="1">
      <c r="B13" s="7"/>
      <c r="C13" s="1"/>
      <c r="D13" s="2" t="s">
        <v>4</v>
      </c>
      <c r="E13" s="97" t="s">
        <v>41</v>
      </c>
      <c r="F13" s="97"/>
      <c r="G13" s="97"/>
      <c r="H13" s="97"/>
      <c r="I13" s="97"/>
      <c r="J13" s="143"/>
    </row>
    <row r="14" spans="2:10" s="3" customFormat="1" ht="38.1" customHeight="1">
      <c r="B14" s="7"/>
      <c r="C14" s="1"/>
      <c r="D14" s="2" t="s">
        <v>4</v>
      </c>
      <c r="E14" s="97" t="s">
        <v>73</v>
      </c>
      <c r="F14" s="97"/>
      <c r="G14" s="97"/>
      <c r="H14" s="97"/>
      <c r="I14" s="97"/>
      <c r="J14" s="143"/>
    </row>
    <row r="15" spans="2:10" s="3" customFormat="1" ht="67.2" customHeight="1">
      <c r="B15" s="7"/>
      <c r="C15" s="1"/>
      <c r="D15" s="2" t="s">
        <v>4</v>
      </c>
      <c r="E15" s="97" t="s">
        <v>60</v>
      </c>
      <c r="F15" s="97"/>
      <c r="G15" s="97"/>
      <c r="H15" s="97"/>
      <c r="I15" s="97"/>
      <c r="J15" s="143"/>
    </row>
    <row r="16" spans="2:10" s="3" customFormat="1" ht="38.1" customHeight="1">
      <c r="B16" s="7"/>
      <c r="C16" s="1"/>
      <c r="D16" s="2" t="s">
        <v>4</v>
      </c>
      <c r="E16" s="97" t="s">
        <v>64</v>
      </c>
      <c r="F16" s="97"/>
      <c r="G16" s="97"/>
      <c r="H16" s="97"/>
      <c r="I16" s="97"/>
      <c r="J16" s="143"/>
    </row>
    <row r="17" spans="1:10" s="3" customFormat="1" ht="53.25" customHeight="1">
      <c r="B17" s="7"/>
      <c r="C17" s="1"/>
      <c r="D17" s="2" t="s">
        <v>4</v>
      </c>
      <c r="E17" s="97" t="s">
        <v>74</v>
      </c>
      <c r="F17" s="98"/>
      <c r="G17" s="5">
        <v>10000</v>
      </c>
      <c r="H17" s="5">
        <v>0</v>
      </c>
      <c r="I17" s="5">
        <v>0</v>
      </c>
      <c r="J17" s="8"/>
    </row>
    <row r="18" spans="1:10" s="17" customFormat="1" ht="112.5" customHeight="1">
      <c r="B18" s="103" t="s">
        <v>75</v>
      </c>
      <c r="C18" s="104"/>
      <c r="D18" s="104"/>
      <c r="E18" s="104"/>
      <c r="F18" s="105"/>
      <c r="G18" s="15">
        <v>57159</v>
      </c>
      <c r="H18" s="15">
        <v>0</v>
      </c>
      <c r="I18" s="15">
        <f>SUM(I21:I22)</f>
        <v>0</v>
      </c>
      <c r="J18" s="16">
        <f>H18/G18</f>
        <v>0</v>
      </c>
    </row>
    <row r="19" spans="1:10" s="17" customFormat="1" ht="150.75" customHeight="1">
      <c r="B19" s="103" t="s">
        <v>67</v>
      </c>
      <c r="C19" s="104"/>
      <c r="D19" s="104"/>
      <c r="E19" s="104"/>
      <c r="F19" s="105"/>
      <c r="G19" s="15">
        <v>63630</v>
      </c>
      <c r="H19" s="15">
        <v>0</v>
      </c>
      <c r="I19" s="15">
        <f>SUM(I22:I23)</f>
        <v>0</v>
      </c>
      <c r="J19" s="16">
        <f>H19/G19</f>
        <v>0</v>
      </c>
    </row>
    <row r="20" spans="1:10" s="17" customFormat="1" ht="45" customHeight="1">
      <c r="B20" s="103" t="s">
        <v>68</v>
      </c>
      <c r="C20" s="104"/>
      <c r="D20" s="104"/>
      <c r="E20" s="104"/>
      <c r="F20" s="105"/>
      <c r="G20" s="15">
        <f>SUM(G22:G23)</f>
        <v>270000</v>
      </c>
      <c r="H20" s="15">
        <f t="shared" ref="H20:I20" si="1">SUM(H22:H23)</f>
        <v>154287.45000000001</v>
      </c>
      <c r="I20" s="15">
        <f t="shared" si="1"/>
        <v>0</v>
      </c>
      <c r="J20" s="16">
        <f>H20/G20</f>
        <v>0.57143500000000003</v>
      </c>
    </row>
    <row r="21" spans="1:10" s="13" customFormat="1" ht="31.5" customHeight="1">
      <c r="B21" s="22"/>
      <c r="C21" s="23"/>
      <c r="D21" s="28" t="s">
        <v>3</v>
      </c>
      <c r="E21" s="25"/>
      <c r="F21" s="25"/>
      <c r="G21" s="26"/>
      <c r="H21" s="26"/>
      <c r="I21" s="26"/>
      <c r="J21" s="27"/>
    </row>
    <row r="22" spans="1:10" s="13" customFormat="1" ht="35.1" customHeight="1">
      <c r="B22" s="22"/>
      <c r="C22" s="23"/>
      <c r="D22" s="29" t="s">
        <v>4</v>
      </c>
      <c r="E22" s="109" t="s">
        <v>6</v>
      </c>
      <c r="F22" s="139"/>
      <c r="G22" s="21">
        <v>130000</v>
      </c>
      <c r="H22" s="21">
        <v>60062.14</v>
      </c>
      <c r="I22" s="21">
        <v>0</v>
      </c>
      <c r="J22" s="27">
        <f t="shared" ref="J22:J25" si="2">H22/G22</f>
        <v>0.46201646153846154</v>
      </c>
    </row>
    <row r="23" spans="1:10" s="13" customFormat="1" ht="35.1" customHeight="1">
      <c r="B23" s="22"/>
      <c r="C23" s="23"/>
      <c r="D23" s="29" t="s">
        <v>4</v>
      </c>
      <c r="E23" s="109" t="s">
        <v>62</v>
      </c>
      <c r="F23" s="139"/>
      <c r="G23" s="21">
        <v>140000</v>
      </c>
      <c r="H23" s="21">
        <v>94225.31</v>
      </c>
      <c r="I23" s="21">
        <v>0</v>
      </c>
      <c r="J23" s="27">
        <f t="shared" si="2"/>
        <v>0.67303792857142852</v>
      </c>
    </row>
    <row r="24" spans="1:10" s="17" customFormat="1" ht="45" customHeight="1">
      <c r="B24" s="106" t="s">
        <v>56</v>
      </c>
      <c r="C24" s="107"/>
      <c r="D24" s="107"/>
      <c r="E24" s="107"/>
      <c r="F24" s="108"/>
      <c r="G24" s="15">
        <v>14500</v>
      </c>
      <c r="H24" s="15">
        <v>3025</v>
      </c>
      <c r="I24" s="15">
        <v>0</v>
      </c>
      <c r="J24" s="16">
        <f t="shared" si="2"/>
        <v>0.20862068965517241</v>
      </c>
    </row>
    <row r="25" spans="1:10" s="17" customFormat="1" ht="45" customHeight="1">
      <c r="B25" s="106" t="s">
        <v>57</v>
      </c>
      <c r="C25" s="107"/>
      <c r="D25" s="107"/>
      <c r="E25" s="107"/>
      <c r="F25" s="108"/>
      <c r="G25" s="15">
        <v>12000</v>
      </c>
      <c r="H25" s="15">
        <v>11009.49</v>
      </c>
      <c r="I25" s="15">
        <v>0</v>
      </c>
      <c r="J25" s="16">
        <f t="shared" si="2"/>
        <v>0.91745750000000004</v>
      </c>
    </row>
    <row r="26" spans="1:10" s="17" customFormat="1" ht="45" customHeight="1">
      <c r="B26" s="103" t="s">
        <v>63</v>
      </c>
      <c r="C26" s="104"/>
      <c r="D26" s="104"/>
      <c r="E26" s="104"/>
      <c r="F26" s="105"/>
      <c r="G26" s="15">
        <v>1000</v>
      </c>
      <c r="H26" s="15">
        <v>523.78</v>
      </c>
      <c r="I26" s="15">
        <v>0</v>
      </c>
      <c r="J26" s="16">
        <f t="shared" ref="J26" si="3">H26/G26</f>
        <v>0.52378000000000002</v>
      </c>
    </row>
    <row r="27" spans="1:10" s="37" customFormat="1" ht="10.5" customHeight="1" thickBot="1">
      <c r="A27" s="30"/>
      <c r="B27" s="31"/>
      <c r="C27" s="32"/>
      <c r="D27" s="33"/>
      <c r="E27" s="34"/>
      <c r="F27" s="34"/>
      <c r="G27" s="35"/>
      <c r="H27" s="35"/>
      <c r="I27" s="35"/>
      <c r="J27" s="36"/>
    </row>
    <row r="28" spans="1:10" s="13" customFormat="1" ht="57.75" customHeight="1" thickTop="1" thickBot="1">
      <c r="B28" s="140" t="s">
        <v>7</v>
      </c>
      <c r="C28" s="141"/>
      <c r="D28" s="141"/>
      <c r="E28" s="141"/>
      <c r="F28" s="142"/>
      <c r="G28" s="38">
        <f>G5+G20+G24+G25+G26+G19+G18</f>
        <v>1305812</v>
      </c>
      <c r="H28" s="38">
        <f>H5+H20+H24+H25+H26</f>
        <v>686368.72</v>
      </c>
      <c r="I28" s="38">
        <f>I5+I20+I24+I25+I26</f>
        <v>517523</v>
      </c>
      <c r="J28" s="39">
        <f>H28/G28</f>
        <v>0.52562598597654175</v>
      </c>
    </row>
    <row r="29" spans="1:10" ht="34.5" customHeight="1" thickTop="1" thickBot="1">
      <c r="D29" s="42"/>
      <c r="G29" s="43"/>
      <c r="H29" s="43"/>
      <c r="I29" s="43"/>
    </row>
    <row r="30" spans="1:10" s="45" customFormat="1" ht="51" customHeight="1" thickTop="1">
      <c r="B30" s="131" t="s">
        <v>39</v>
      </c>
      <c r="C30" s="135" t="s">
        <v>38</v>
      </c>
      <c r="D30" s="135"/>
      <c r="E30" s="135"/>
      <c r="F30" s="136"/>
      <c r="G30" s="133" t="s">
        <v>76</v>
      </c>
      <c r="H30" s="133" t="s">
        <v>71</v>
      </c>
      <c r="I30" s="133"/>
      <c r="J30" s="129" t="s">
        <v>1</v>
      </c>
    </row>
    <row r="31" spans="1:10" s="45" customFormat="1" ht="51" customHeight="1" thickBot="1">
      <c r="B31" s="132"/>
      <c r="C31" s="137"/>
      <c r="D31" s="137"/>
      <c r="E31" s="137"/>
      <c r="F31" s="138"/>
      <c r="G31" s="134"/>
      <c r="H31" s="46" t="s">
        <v>36</v>
      </c>
      <c r="I31" s="47" t="s">
        <v>45</v>
      </c>
      <c r="J31" s="130"/>
    </row>
    <row r="32" spans="1:10" s="149" customFormat="1" ht="21.6" thickTop="1">
      <c r="B32" s="144"/>
      <c r="C32" s="145"/>
      <c r="D32" s="145"/>
      <c r="E32" s="145"/>
      <c r="F32" s="146"/>
      <c r="G32" s="147"/>
      <c r="H32" s="147"/>
      <c r="I32" s="147"/>
      <c r="J32" s="148"/>
    </row>
    <row r="33" spans="2:10" s="13" customFormat="1" ht="48.75" customHeight="1">
      <c r="B33" s="103" t="s">
        <v>58</v>
      </c>
      <c r="C33" s="104"/>
      <c r="D33" s="104"/>
      <c r="E33" s="104"/>
      <c r="F33" s="105"/>
      <c r="G33" s="15">
        <v>705521.67</v>
      </c>
      <c r="H33" s="15">
        <v>311920.21000000002</v>
      </c>
      <c r="I33" s="15">
        <v>311920.21000000002</v>
      </c>
      <c r="J33" s="16">
        <f>H33/G33</f>
        <v>0.44211286947429979</v>
      </c>
    </row>
    <row r="34" spans="2:10" s="17" customFormat="1" ht="48.75" customHeight="1">
      <c r="B34" s="103" t="s">
        <v>65</v>
      </c>
      <c r="C34" s="104"/>
      <c r="D34" s="104"/>
      <c r="E34" s="104"/>
      <c r="F34" s="105"/>
      <c r="G34" s="15">
        <v>60000</v>
      </c>
      <c r="H34" s="15">
        <v>30874.5</v>
      </c>
      <c r="I34" s="15">
        <v>0</v>
      </c>
      <c r="J34" s="16">
        <f>H34/G34</f>
        <v>0.514575</v>
      </c>
    </row>
    <row r="35" spans="2:10" s="13" customFormat="1" ht="48.75" customHeight="1">
      <c r="B35" s="106" t="s">
        <v>48</v>
      </c>
      <c r="C35" s="107"/>
      <c r="D35" s="107"/>
      <c r="E35" s="107"/>
      <c r="F35" s="108"/>
      <c r="G35" s="15">
        <v>40000</v>
      </c>
      <c r="H35" s="15">
        <v>20397.14</v>
      </c>
      <c r="I35" s="15">
        <v>0</v>
      </c>
      <c r="J35" s="16">
        <f>H35/G35</f>
        <v>0.50992850000000001</v>
      </c>
    </row>
    <row r="36" spans="2:10" s="13" customFormat="1" ht="30" customHeight="1">
      <c r="B36" s="111" t="s">
        <v>3</v>
      </c>
      <c r="C36" s="112"/>
      <c r="D36" s="112"/>
      <c r="E36" s="112"/>
      <c r="F36" s="113"/>
      <c r="G36" s="26"/>
      <c r="H36" s="26"/>
      <c r="I36" s="26"/>
      <c r="J36" s="27"/>
    </row>
    <row r="37" spans="2:10" s="13" customFormat="1" ht="59.25" customHeight="1">
      <c r="B37" s="22"/>
      <c r="C37" s="23"/>
      <c r="D37" s="29" t="s">
        <v>4</v>
      </c>
      <c r="E37" s="109" t="s">
        <v>42</v>
      </c>
      <c r="F37" s="110"/>
      <c r="G37" s="21"/>
      <c r="H37" s="21"/>
      <c r="I37" s="21"/>
      <c r="J37" s="8"/>
    </row>
    <row r="38" spans="2:10" s="13" customFormat="1" ht="52.5" customHeight="1">
      <c r="B38" s="106" t="s">
        <v>49</v>
      </c>
      <c r="C38" s="107"/>
      <c r="D38" s="107"/>
      <c r="E38" s="107"/>
      <c r="F38" s="108"/>
      <c r="G38" s="15">
        <v>65000</v>
      </c>
      <c r="H38" s="15">
        <v>34528.17</v>
      </c>
      <c r="I38" s="15">
        <v>34528.17</v>
      </c>
      <c r="J38" s="16">
        <f>H38/G38</f>
        <v>0.53120261538461533</v>
      </c>
    </row>
    <row r="39" spans="2:10" s="13" customFormat="1" ht="22.8">
      <c r="B39" s="111" t="s">
        <v>3</v>
      </c>
      <c r="C39" s="112"/>
      <c r="D39" s="112"/>
      <c r="E39" s="112"/>
      <c r="F39" s="113"/>
      <c r="G39" s="26"/>
      <c r="H39" s="26"/>
      <c r="I39" s="26"/>
      <c r="J39" s="27"/>
    </row>
    <row r="40" spans="2:10" s="13" customFormat="1" ht="45" customHeight="1">
      <c r="B40" s="22"/>
      <c r="C40" s="23"/>
      <c r="D40" s="29" t="s">
        <v>4</v>
      </c>
      <c r="E40" s="109" t="s">
        <v>43</v>
      </c>
      <c r="F40" s="110"/>
      <c r="G40" s="21"/>
      <c r="H40" s="21"/>
      <c r="I40" s="21"/>
      <c r="J40" s="8"/>
    </row>
    <row r="41" spans="2:10" s="13" customFormat="1" ht="52.5" customHeight="1">
      <c r="B41" s="106" t="s">
        <v>50</v>
      </c>
      <c r="C41" s="107"/>
      <c r="D41" s="107"/>
      <c r="E41" s="107"/>
      <c r="F41" s="108"/>
      <c r="G41" s="15">
        <v>30000</v>
      </c>
      <c r="H41" s="15">
        <v>23356.71</v>
      </c>
      <c r="I41" s="15">
        <v>13551.62</v>
      </c>
      <c r="J41" s="16">
        <f>H41/G41</f>
        <v>0.77855699999999994</v>
      </c>
    </row>
    <row r="42" spans="2:10" s="13" customFormat="1" ht="22.8">
      <c r="B42" s="111" t="s">
        <v>3</v>
      </c>
      <c r="C42" s="112"/>
      <c r="D42" s="112"/>
      <c r="E42" s="112"/>
      <c r="F42" s="113"/>
      <c r="G42" s="26"/>
      <c r="H42" s="26"/>
      <c r="I42" s="26"/>
      <c r="J42" s="27"/>
    </row>
    <row r="43" spans="2:10" s="13" customFormat="1" ht="42.75" customHeight="1">
      <c r="B43" s="22"/>
      <c r="C43" s="23"/>
      <c r="D43" s="29" t="s">
        <v>4</v>
      </c>
      <c r="E43" s="109" t="s">
        <v>8</v>
      </c>
      <c r="F43" s="110"/>
      <c r="G43" s="21"/>
      <c r="H43" s="21"/>
      <c r="I43" s="21"/>
      <c r="J43" s="27"/>
    </row>
    <row r="44" spans="2:10" s="13" customFormat="1" ht="42.75" customHeight="1">
      <c r="B44" s="22"/>
      <c r="C44" s="23"/>
      <c r="D44" s="29" t="s">
        <v>4</v>
      </c>
      <c r="E44" s="109" t="s">
        <v>34</v>
      </c>
      <c r="F44" s="110"/>
      <c r="G44" s="21"/>
      <c r="H44" s="21"/>
      <c r="I44" s="21"/>
      <c r="J44" s="27"/>
    </row>
    <row r="45" spans="2:10" s="13" customFormat="1" ht="42.75" customHeight="1">
      <c r="B45" s="22"/>
      <c r="C45" s="23"/>
      <c r="D45" s="29" t="s">
        <v>4</v>
      </c>
      <c r="E45" s="109" t="s">
        <v>9</v>
      </c>
      <c r="F45" s="110"/>
      <c r="G45" s="21"/>
      <c r="H45" s="21"/>
      <c r="I45" s="21"/>
      <c r="J45" s="27"/>
    </row>
    <row r="46" spans="2:10" s="13" customFormat="1" ht="42.75" customHeight="1">
      <c r="B46" s="22"/>
      <c r="C46" s="23"/>
      <c r="D46" s="29" t="s">
        <v>4</v>
      </c>
      <c r="E46" s="109" t="s">
        <v>10</v>
      </c>
      <c r="F46" s="110"/>
      <c r="G46" s="21"/>
      <c r="H46" s="21"/>
      <c r="I46" s="21"/>
      <c r="J46" s="27"/>
    </row>
    <row r="47" spans="2:10" s="13" customFormat="1" ht="42.75" customHeight="1">
      <c r="B47" s="22"/>
      <c r="C47" s="23"/>
      <c r="D47" s="29" t="s">
        <v>4</v>
      </c>
      <c r="E47" s="109" t="s">
        <v>11</v>
      </c>
      <c r="F47" s="110"/>
      <c r="G47" s="21"/>
      <c r="H47" s="21"/>
      <c r="I47" s="21"/>
      <c r="J47" s="27"/>
    </row>
    <row r="48" spans="2:10" s="13" customFormat="1" ht="42.75" customHeight="1">
      <c r="B48" s="22"/>
      <c r="C48" s="23"/>
      <c r="D48" s="29" t="s">
        <v>4</v>
      </c>
      <c r="E48" s="109" t="s">
        <v>44</v>
      </c>
      <c r="F48" s="110"/>
      <c r="G48" s="21"/>
      <c r="H48" s="21"/>
      <c r="I48" s="21"/>
      <c r="J48" s="27"/>
    </row>
    <row r="49" spans="2:10" s="13" customFormat="1" ht="57" customHeight="1">
      <c r="B49" s="114" t="s">
        <v>66</v>
      </c>
      <c r="C49" s="115"/>
      <c r="D49" s="115"/>
      <c r="E49" s="115"/>
      <c r="F49" s="116"/>
      <c r="G49" s="15">
        <v>7000</v>
      </c>
      <c r="H49" s="15">
        <v>4169.5600000000004</v>
      </c>
      <c r="I49" s="15">
        <v>0</v>
      </c>
      <c r="J49" s="16">
        <f>H49/G49</f>
        <v>0.59565142857142861</v>
      </c>
    </row>
    <row r="50" spans="2:10" s="13" customFormat="1" ht="47.25" customHeight="1">
      <c r="B50" s="106" t="s">
        <v>51</v>
      </c>
      <c r="C50" s="107"/>
      <c r="D50" s="107"/>
      <c r="E50" s="107"/>
      <c r="F50" s="108"/>
      <c r="G50" s="15">
        <v>4500</v>
      </c>
      <c r="H50" s="15">
        <v>2438.02</v>
      </c>
      <c r="I50" s="15">
        <v>0</v>
      </c>
      <c r="J50" s="16">
        <f>H50/G50</f>
        <v>0.54178222222222217</v>
      </c>
    </row>
    <row r="51" spans="2:10" s="13" customFormat="1" ht="47.25" customHeight="1">
      <c r="B51" s="106" t="s">
        <v>52</v>
      </c>
      <c r="C51" s="107"/>
      <c r="D51" s="107"/>
      <c r="E51" s="107"/>
      <c r="F51" s="108"/>
      <c r="G51" s="15">
        <v>7000</v>
      </c>
      <c r="H51" s="15">
        <v>3278</v>
      </c>
      <c r="I51" s="15">
        <v>0</v>
      </c>
      <c r="J51" s="16">
        <f>H51/G51</f>
        <v>0.46828571428571431</v>
      </c>
    </row>
    <row r="52" spans="2:10" s="13" customFormat="1" ht="22.8">
      <c r="B52" s="111" t="s">
        <v>3</v>
      </c>
      <c r="C52" s="112"/>
      <c r="D52" s="112"/>
      <c r="E52" s="112"/>
      <c r="F52" s="113"/>
      <c r="G52" s="26"/>
      <c r="H52" s="26"/>
      <c r="I52" s="26"/>
      <c r="J52" s="27"/>
    </row>
    <row r="53" spans="2:10" s="13" customFormat="1" ht="45" customHeight="1">
      <c r="B53" s="22"/>
      <c r="C53" s="23"/>
      <c r="D53" s="24" t="s">
        <v>4</v>
      </c>
      <c r="E53" s="109" t="s">
        <v>12</v>
      </c>
      <c r="F53" s="110"/>
      <c r="G53" s="21"/>
      <c r="H53" s="21"/>
      <c r="I53" s="21"/>
      <c r="J53" s="8"/>
    </row>
    <row r="54" spans="2:10" s="13" customFormat="1" ht="45" customHeight="1">
      <c r="B54" s="22"/>
      <c r="C54" s="23"/>
      <c r="D54" s="24" t="s">
        <v>4</v>
      </c>
      <c r="E54" s="109" t="s">
        <v>13</v>
      </c>
      <c r="F54" s="110"/>
      <c r="G54" s="21"/>
      <c r="H54" s="21"/>
      <c r="I54" s="21"/>
      <c r="J54" s="8"/>
    </row>
    <row r="55" spans="2:10" s="13" customFormat="1" ht="45" customHeight="1">
      <c r="B55" s="22"/>
      <c r="C55" s="23"/>
      <c r="D55" s="29" t="s">
        <v>4</v>
      </c>
      <c r="E55" s="48" t="s">
        <v>14</v>
      </c>
      <c r="F55" s="49"/>
      <c r="G55" s="21"/>
      <c r="H55" s="21"/>
      <c r="I55" s="21"/>
      <c r="J55" s="8"/>
    </row>
    <row r="56" spans="2:10" s="13" customFormat="1" ht="60" customHeight="1">
      <c r="B56" s="103" t="s">
        <v>61</v>
      </c>
      <c r="C56" s="104"/>
      <c r="D56" s="104"/>
      <c r="E56" s="104"/>
      <c r="F56" s="105"/>
      <c r="G56" s="15">
        <v>12000</v>
      </c>
      <c r="H56" s="15">
        <v>10872.4</v>
      </c>
      <c r="I56" s="15">
        <v>0</v>
      </c>
      <c r="J56" s="16">
        <f>H56/G56</f>
        <v>0.90603333333333336</v>
      </c>
    </row>
    <row r="57" spans="2:10" s="13" customFormat="1" ht="49.5" customHeight="1">
      <c r="B57" s="103" t="s">
        <v>53</v>
      </c>
      <c r="C57" s="104"/>
      <c r="D57" s="104"/>
      <c r="E57" s="104"/>
      <c r="F57" s="105"/>
      <c r="G57" s="15">
        <f>SUM(G59:G66)</f>
        <v>296848</v>
      </c>
      <c r="H57" s="15">
        <f t="shared" ref="H57:I57" si="4">SUM(H59:H66)</f>
        <v>194993.44</v>
      </c>
      <c r="I57" s="15">
        <f t="shared" si="4"/>
        <v>121289.03</v>
      </c>
      <c r="J57" s="16">
        <f>H57/G57</f>
        <v>0.65687974990567566</v>
      </c>
    </row>
    <row r="58" spans="2:10" s="13" customFormat="1" ht="22.8">
      <c r="B58" s="111" t="s">
        <v>3</v>
      </c>
      <c r="C58" s="112"/>
      <c r="D58" s="112"/>
      <c r="E58" s="112"/>
      <c r="F58" s="113"/>
      <c r="G58" s="26"/>
      <c r="H58" s="26"/>
      <c r="I58" s="26"/>
      <c r="J58" s="27"/>
    </row>
    <row r="59" spans="2:10" s="13" customFormat="1" ht="34.5" customHeight="1">
      <c r="B59" s="92"/>
      <c r="C59" s="93"/>
      <c r="D59" s="96" t="s">
        <v>4</v>
      </c>
      <c r="E59" s="93" t="s">
        <v>72</v>
      </c>
      <c r="F59" s="94"/>
      <c r="G59" s="21">
        <v>222523</v>
      </c>
      <c r="H59" s="21">
        <v>176905.54</v>
      </c>
      <c r="I59" s="4">
        <v>103223</v>
      </c>
      <c r="J59" s="27"/>
    </row>
    <row r="60" spans="2:10" s="3" customFormat="1" ht="38.1" customHeight="1">
      <c r="B60" s="7"/>
      <c r="C60" s="1"/>
      <c r="D60" s="2" t="s">
        <v>4</v>
      </c>
      <c r="E60" s="97" t="s">
        <v>5</v>
      </c>
      <c r="F60" s="98"/>
      <c r="G60" s="6">
        <v>45000</v>
      </c>
      <c r="H60" s="6">
        <v>511.68</v>
      </c>
      <c r="I60" s="4">
        <v>511.68</v>
      </c>
      <c r="J60" s="9"/>
    </row>
    <row r="61" spans="2:10" s="3" customFormat="1" ht="38.1" customHeight="1">
      <c r="B61" s="7"/>
      <c r="C61" s="1"/>
      <c r="D61" s="2" t="s">
        <v>4</v>
      </c>
      <c r="E61" s="97" t="s">
        <v>59</v>
      </c>
      <c r="F61" s="98"/>
      <c r="G61" s="6">
        <v>12000</v>
      </c>
      <c r="H61" s="6">
        <v>3496.52</v>
      </c>
      <c r="I61" s="4">
        <v>3496.52</v>
      </c>
      <c r="J61" s="9"/>
    </row>
    <row r="62" spans="2:10" s="3" customFormat="1" ht="135" customHeight="1">
      <c r="B62" s="7"/>
      <c r="C62" s="1"/>
      <c r="D62" s="2" t="s">
        <v>4</v>
      </c>
      <c r="E62" s="97" t="s">
        <v>47</v>
      </c>
      <c r="F62" s="98"/>
      <c r="G62" s="6">
        <v>2000</v>
      </c>
      <c r="H62" s="6">
        <v>0</v>
      </c>
      <c r="I62" s="4">
        <v>0</v>
      </c>
      <c r="J62" s="9"/>
    </row>
    <row r="63" spans="2:10" s="3" customFormat="1" ht="50.25" customHeight="1">
      <c r="B63" s="7"/>
      <c r="C63" s="1"/>
      <c r="D63" s="2" t="s">
        <v>4</v>
      </c>
      <c r="E63" s="97" t="s">
        <v>41</v>
      </c>
      <c r="F63" s="98"/>
      <c r="G63" s="6">
        <v>3500</v>
      </c>
      <c r="H63" s="6">
        <v>3465.66</v>
      </c>
      <c r="I63" s="4">
        <v>3465.66</v>
      </c>
      <c r="J63" s="9"/>
    </row>
    <row r="64" spans="2:10" s="3" customFormat="1" ht="63.75" customHeight="1">
      <c r="B64" s="7"/>
      <c r="C64" s="1"/>
      <c r="D64" s="2" t="s">
        <v>4</v>
      </c>
      <c r="E64" s="97" t="s">
        <v>73</v>
      </c>
      <c r="F64" s="98"/>
      <c r="G64" s="6">
        <v>9800</v>
      </c>
      <c r="H64" s="6">
        <v>9592.17</v>
      </c>
      <c r="I64" s="4">
        <v>9592.17</v>
      </c>
      <c r="J64" s="9"/>
    </row>
    <row r="65" spans="2:10" s="3" customFormat="1" ht="126.75" customHeight="1">
      <c r="B65" s="7"/>
      <c r="C65" s="1"/>
      <c r="D65" s="2" t="s">
        <v>4</v>
      </c>
      <c r="E65" s="97" t="s">
        <v>60</v>
      </c>
      <c r="F65" s="98"/>
      <c r="G65" s="6">
        <v>1025</v>
      </c>
      <c r="H65" s="6">
        <v>1021.87</v>
      </c>
      <c r="I65" s="4">
        <v>1000</v>
      </c>
      <c r="J65" s="9"/>
    </row>
    <row r="66" spans="2:10" s="3" customFormat="1" ht="52.5" customHeight="1">
      <c r="B66" s="7"/>
      <c r="C66" s="1"/>
      <c r="D66" s="2" t="s">
        <v>4</v>
      </c>
      <c r="E66" s="97" t="s">
        <v>64</v>
      </c>
      <c r="F66" s="98"/>
      <c r="G66" s="6">
        <v>1000</v>
      </c>
      <c r="H66" s="6">
        <v>0</v>
      </c>
      <c r="I66" s="4">
        <v>0</v>
      </c>
      <c r="J66" s="9"/>
    </row>
    <row r="67" spans="2:10" s="13" customFormat="1" ht="48" customHeight="1">
      <c r="B67" s="103" t="s">
        <v>77</v>
      </c>
      <c r="C67" s="104"/>
      <c r="D67" s="104"/>
      <c r="E67" s="104"/>
      <c r="F67" s="105"/>
      <c r="G67" s="15">
        <v>10000</v>
      </c>
      <c r="H67" s="15">
        <v>0</v>
      </c>
      <c r="I67" s="15">
        <v>0</v>
      </c>
      <c r="J67" s="16">
        <v>0</v>
      </c>
    </row>
    <row r="68" spans="2:10" s="13" customFormat="1" ht="111" customHeight="1">
      <c r="B68" s="103" t="s">
        <v>78</v>
      </c>
      <c r="C68" s="104"/>
      <c r="D68" s="104"/>
      <c r="E68" s="104"/>
      <c r="F68" s="105"/>
      <c r="G68" s="15">
        <v>138277.75</v>
      </c>
      <c r="H68" s="15">
        <v>0</v>
      </c>
      <c r="I68" s="15">
        <v>0</v>
      </c>
      <c r="J68" s="16">
        <v>0</v>
      </c>
    </row>
    <row r="69" spans="2:10" s="13" customFormat="1" ht="48" customHeight="1">
      <c r="B69" s="106" t="s">
        <v>79</v>
      </c>
      <c r="C69" s="107"/>
      <c r="D69" s="107"/>
      <c r="E69" s="107"/>
      <c r="F69" s="108"/>
      <c r="G69" s="15">
        <v>7675</v>
      </c>
      <c r="H69" s="15">
        <v>7652</v>
      </c>
      <c r="I69" s="15">
        <v>0</v>
      </c>
      <c r="J69" s="16">
        <v>0</v>
      </c>
    </row>
    <row r="70" spans="2:10" s="13" customFormat="1" ht="55.5" customHeight="1">
      <c r="B70" s="106" t="s">
        <v>80</v>
      </c>
      <c r="C70" s="107"/>
      <c r="D70" s="107"/>
      <c r="E70" s="107"/>
      <c r="F70" s="108"/>
      <c r="G70" s="15">
        <v>0</v>
      </c>
      <c r="H70" s="15">
        <v>0</v>
      </c>
      <c r="I70" s="15">
        <v>0</v>
      </c>
      <c r="J70" s="16">
        <v>0</v>
      </c>
    </row>
    <row r="71" spans="2:10" ht="12.75" customHeight="1" thickBot="1">
      <c r="B71" s="50"/>
      <c r="C71" s="51"/>
      <c r="D71" s="52"/>
      <c r="E71" s="53"/>
      <c r="F71" s="54"/>
      <c r="G71" s="55"/>
      <c r="H71" s="55"/>
      <c r="I71" s="55"/>
      <c r="J71" s="56"/>
    </row>
    <row r="72" spans="2:10" s="13" customFormat="1" ht="60" customHeight="1" thickTop="1" thickBot="1">
      <c r="B72" s="99" t="s">
        <v>15</v>
      </c>
      <c r="C72" s="100"/>
      <c r="D72" s="100"/>
      <c r="E72" s="100"/>
      <c r="F72" s="101"/>
      <c r="G72" s="38">
        <f>G33+G34+G35+G38+G41+G49+G50+G51+G56+G57+G70+G67+G69+G68</f>
        <v>1383822.42</v>
      </c>
      <c r="H72" s="38">
        <f t="shared" ref="H72:I72" si="5">H33+H34+H35+H38+H41+H49+H50+H51+H56+H57+H70+H67+H69+H68</f>
        <v>644480.15000000014</v>
      </c>
      <c r="I72" s="38">
        <f t="shared" si="5"/>
        <v>481289.03</v>
      </c>
      <c r="J72" s="57">
        <f>H72/G72</f>
        <v>0.46572460504000229</v>
      </c>
    </row>
    <row r="73" spans="2:10" ht="33" customHeight="1" thickTop="1">
      <c r="B73" s="119" t="s">
        <v>16</v>
      </c>
      <c r="C73" s="119"/>
      <c r="D73" s="119"/>
      <c r="E73" s="119"/>
      <c r="F73" s="40"/>
      <c r="G73" s="58">
        <f>G28-G72</f>
        <v>-78010.419999999925</v>
      </c>
      <c r="H73" s="58">
        <f>H28-H72</f>
        <v>41888.569999999832</v>
      </c>
      <c r="I73" s="58"/>
      <c r="J73" s="59"/>
    </row>
    <row r="74" spans="2:10" ht="12.75" customHeight="1" thickBot="1">
      <c r="B74" s="60"/>
      <c r="C74" s="61"/>
      <c r="D74" s="62"/>
      <c r="E74" s="63"/>
      <c r="F74" s="60"/>
      <c r="G74" s="64"/>
      <c r="H74" s="65"/>
      <c r="I74" s="65"/>
      <c r="J74" s="66"/>
    </row>
    <row r="75" spans="2:10" ht="33" customHeight="1" thickTop="1">
      <c r="D75" s="67"/>
      <c r="E75" s="68"/>
      <c r="F75" s="40"/>
      <c r="G75" s="58"/>
      <c r="H75" s="58"/>
      <c r="I75" s="58"/>
      <c r="J75" s="59"/>
    </row>
    <row r="76" spans="2:10" s="69" customFormat="1" ht="30" customHeight="1">
      <c r="B76" s="70"/>
      <c r="C76" s="71" t="s">
        <v>4</v>
      </c>
      <c r="D76" s="102" t="s">
        <v>17</v>
      </c>
      <c r="E76" s="120"/>
      <c r="G76" s="72">
        <v>17696.72</v>
      </c>
      <c r="H76" s="73"/>
      <c r="I76" s="73"/>
      <c r="J76" s="74" t="s">
        <v>18</v>
      </c>
    </row>
    <row r="77" spans="2:10" s="69" customFormat="1" ht="30" customHeight="1">
      <c r="B77" s="70"/>
      <c r="C77" s="71" t="s">
        <v>4</v>
      </c>
      <c r="D77" s="75" t="s">
        <v>19</v>
      </c>
      <c r="E77" s="76"/>
      <c r="F77" s="77"/>
      <c r="G77" s="72">
        <v>0</v>
      </c>
      <c r="H77" s="73"/>
      <c r="I77" s="73"/>
      <c r="J77" s="74"/>
    </row>
    <row r="78" spans="2:10" s="69" customFormat="1" ht="30" customHeight="1">
      <c r="B78" s="70"/>
      <c r="C78" s="71" t="s">
        <v>4</v>
      </c>
      <c r="D78" s="102" t="s">
        <v>20</v>
      </c>
      <c r="E78" s="102"/>
      <c r="F78" s="102"/>
      <c r="G78" s="72">
        <v>0</v>
      </c>
      <c r="H78" s="73"/>
      <c r="I78" s="73"/>
      <c r="J78" s="74"/>
    </row>
    <row r="79" spans="2:10" s="69" customFormat="1" ht="30" customHeight="1">
      <c r="B79" s="70"/>
      <c r="C79" s="71" t="s">
        <v>4</v>
      </c>
      <c r="D79" s="102" t="s">
        <v>46</v>
      </c>
      <c r="E79" s="102"/>
      <c r="F79" s="102"/>
      <c r="G79" s="72">
        <v>51521.63</v>
      </c>
      <c r="H79" s="73"/>
      <c r="I79" s="73"/>
      <c r="J79" s="74"/>
    </row>
    <row r="80" spans="2:10" s="69" customFormat="1" ht="30" customHeight="1">
      <c r="B80" s="70"/>
      <c r="C80" s="71" t="s">
        <v>4</v>
      </c>
      <c r="D80" s="117" t="s">
        <v>21</v>
      </c>
      <c r="E80" s="118"/>
      <c r="G80" s="72">
        <v>13289.98</v>
      </c>
      <c r="H80" s="73"/>
      <c r="I80" s="73"/>
      <c r="J80" s="74"/>
    </row>
    <row r="81" spans="2:10" s="69" customFormat="1" ht="30" customHeight="1">
      <c r="B81" s="70"/>
      <c r="C81" s="71" t="s">
        <v>4</v>
      </c>
      <c r="D81" s="117" t="s">
        <v>22</v>
      </c>
      <c r="E81" s="118"/>
      <c r="G81" s="72">
        <v>1333.49</v>
      </c>
      <c r="H81" s="73"/>
      <c r="I81" s="73"/>
      <c r="J81" s="74"/>
    </row>
    <row r="82" spans="2:10" s="69" customFormat="1" ht="30" customHeight="1">
      <c r="B82" s="70"/>
      <c r="C82" s="71" t="s">
        <v>4</v>
      </c>
      <c r="D82" s="117" t="s">
        <v>23</v>
      </c>
      <c r="E82" s="118"/>
      <c r="G82" s="72">
        <v>0</v>
      </c>
      <c r="H82" s="73"/>
      <c r="I82" s="73"/>
      <c r="J82" s="74"/>
    </row>
    <row r="83" spans="2:10" s="74" customFormat="1" ht="30" customHeight="1">
      <c r="B83" s="70"/>
      <c r="C83" s="78" t="s">
        <v>4</v>
      </c>
      <c r="D83" s="117" t="s">
        <v>24</v>
      </c>
      <c r="E83" s="118"/>
      <c r="F83" s="69"/>
      <c r="G83" s="72">
        <f>G84+G86</f>
        <v>12651.83</v>
      </c>
      <c r="H83" s="73"/>
      <c r="I83" s="73"/>
    </row>
    <row r="84" spans="2:10" s="74" customFormat="1" ht="30" customHeight="1">
      <c r="B84" s="70"/>
      <c r="C84" s="78"/>
      <c r="D84" s="79" t="s">
        <v>4</v>
      </c>
      <c r="E84" s="80" t="s">
        <v>25</v>
      </c>
      <c r="F84" s="69"/>
      <c r="G84" s="81">
        <v>12651.83</v>
      </c>
      <c r="H84" s="73"/>
      <c r="I84" s="73"/>
    </row>
    <row r="85" spans="2:10" s="74" customFormat="1" ht="30" customHeight="1">
      <c r="B85" s="70"/>
      <c r="C85" s="78"/>
      <c r="D85" s="79"/>
      <c r="E85" s="82" t="s">
        <v>26</v>
      </c>
      <c r="F85" s="69"/>
      <c r="G85" s="81">
        <v>0</v>
      </c>
      <c r="H85" s="73"/>
      <c r="I85" s="73"/>
    </row>
    <row r="86" spans="2:10" s="74" customFormat="1" ht="34.5" customHeight="1">
      <c r="B86" s="70"/>
      <c r="C86" s="78"/>
      <c r="D86" s="79"/>
      <c r="E86" s="121" t="s">
        <v>35</v>
      </c>
      <c r="F86" s="121"/>
      <c r="G86" s="81">
        <v>0</v>
      </c>
      <c r="H86" s="73"/>
      <c r="I86" s="73"/>
    </row>
    <row r="87" spans="2:10" s="74" customFormat="1" ht="30" customHeight="1">
      <c r="B87" s="70"/>
      <c r="C87" s="78"/>
      <c r="D87" s="79" t="s">
        <v>4</v>
      </c>
      <c r="E87" s="80" t="s">
        <v>27</v>
      </c>
      <c r="F87" s="69"/>
      <c r="G87" s="81"/>
      <c r="H87" s="73"/>
      <c r="I87" s="73"/>
    </row>
    <row r="88" spans="2:10" s="74" customFormat="1" ht="30" customHeight="1">
      <c r="B88" s="70"/>
      <c r="C88" s="78" t="s">
        <v>4</v>
      </c>
      <c r="D88" s="117" t="s">
        <v>28</v>
      </c>
      <c r="E88" s="118"/>
      <c r="F88" s="69"/>
      <c r="G88" s="72">
        <f>G89+G91+G92+G93+G94</f>
        <v>43389.66</v>
      </c>
      <c r="H88" s="73"/>
      <c r="I88" s="73"/>
    </row>
    <row r="89" spans="2:10" s="74" customFormat="1" ht="30" customHeight="1">
      <c r="B89" s="70"/>
      <c r="C89" s="78"/>
      <c r="D89" s="79" t="s">
        <v>4</v>
      </c>
      <c r="E89" s="80" t="s">
        <v>29</v>
      </c>
      <c r="F89" s="69"/>
      <c r="G89" s="81">
        <v>10509.95</v>
      </c>
      <c r="H89" s="73"/>
      <c r="I89" s="73"/>
    </row>
    <row r="90" spans="2:10" s="74" customFormat="1" ht="30" customHeight="1">
      <c r="B90" s="70"/>
      <c r="C90" s="78"/>
      <c r="D90" s="79"/>
      <c r="E90" s="82" t="s">
        <v>26</v>
      </c>
      <c r="F90" s="69"/>
      <c r="G90" s="81">
        <v>0</v>
      </c>
      <c r="H90" s="73"/>
      <c r="I90" s="73"/>
    </row>
    <row r="91" spans="2:10" s="74" customFormat="1" ht="30" customHeight="1">
      <c r="B91" s="70"/>
      <c r="C91" s="78"/>
      <c r="D91" s="79" t="s">
        <v>4</v>
      </c>
      <c r="E91" s="80" t="s">
        <v>30</v>
      </c>
      <c r="F91" s="69"/>
      <c r="G91" s="81">
        <v>11146</v>
      </c>
      <c r="H91" s="73"/>
      <c r="I91" s="73"/>
    </row>
    <row r="92" spans="2:10" s="74" customFormat="1" ht="48" customHeight="1">
      <c r="B92" s="70"/>
      <c r="C92" s="78"/>
      <c r="D92" s="79" t="s">
        <v>4</v>
      </c>
      <c r="E92" s="80" t="s">
        <v>31</v>
      </c>
      <c r="F92" s="69"/>
      <c r="G92" s="81">
        <v>4889</v>
      </c>
      <c r="H92" s="73"/>
      <c r="I92" s="73"/>
    </row>
    <row r="93" spans="2:10" s="74" customFormat="1" ht="30" customHeight="1">
      <c r="B93" s="70"/>
      <c r="C93" s="78"/>
      <c r="D93" s="79" t="s">
        <v>4</v>
      </c>
      <c r="E93" s="80" t="s">
        <v>32</v>
      </c>
      <c r="F93" s="69"/>
      <c r="G93" s="81">
        <v>16844.71</v>
      </c>
      <c r="H93" s="73"/>
      <c r="I93" s="73"/>
    </row>
    <row r="94" spans="2:10" s="74" customFormat="1" ht="30" customHeight="1">
      <c r="B94" s="70"/>
      <c r="C94" s="78"/>
      <c r="D94" s="79" t="s">
        <v>4</v>
      </c>
      <c r="E94" s="80" t="s">
        <v>33</v>
      </c>
      <c r="F94" s="69"/>
      <c r="G94" s="81">
        <v>0</v>
      </c>
      <c r="H94" s="73"/>
      <c r="I94" s="73"/>
    </row>
    <row r="95" spans="2:10" s="44" customFormat="1" ht="9.9" customHeight="1">
      <c r="B95" s="40"/>
      <c r="C95" s="41"/>
      <c r="D95" s="42"/>
      <c r="E95" s="10"/>
      <c r="F95" s="10"/>
      <c r="G95" s="43"/>
      <c r="H95" s="43"/>
      <c r="I95" s="43"/>
    </row>
    <row r="96" spans="2:10" s="44" customFormat="1" ht="24.9" customHeight="1">
      <c r="B96" s="40"/>
      <c r="C96" s="41"/>
      <c r="D96" s="42"/>
      <c r="E96" s="10"/>
      <c r="F96" s="10"/>
      <c r="G96" s="43"/>
      <c r="H96" s="43"/>
      <c r="I96" s="43"/>
    </row>
    <row r="97" spans="2:10" s="44" customFormat="1" ht="24.9" customHeight="1">
      <c r="B97" s="40"/>
      <c r="C97" s="41"/>
      <c r="D97" s="42"/>
      <c r="E97" s="10"/>
      <c r="F97" s="10"/>
      <c r="G97" s="43"/>
      <c r="H97" s="43"/>
      <c r="I97" s="43"/>
    </row>
    <row r="98" spans="2:10" s="44" customFormat="1" ht="9.9" customHeight="1">
      <c r="B98" s="40"/>
      <c r="C98" s="41"/>
      <c r="D98" s="42"/>
      <c r="E98" s="10"/>
      <c r="F98" s="10"/>
      <c r="G98" s="43"/>
      <c r="H98" s="43"/>
      <c r="I98" s="43"/>
    </row>
    <row r="99" spans="2:10" s="44" customFormat="1" ht="32.25" customHeight="1">
      <c r="B99" s="40"/>
      <c r="C99" s="41"/>
      <c r="D99" s="83"/>
      <c r="E99" s="10"/>
      <c r="F99" s="10"/>
      <c r="G99" s="84"/>
      <c r="H99" s="84"/>
      <c r="I99" s="84"/>
    </row>
    <row r="100" spans="2:10" s="44" customFormat="1" ht="24.75" customHeight="1">
      <c r="B100" s="30"/>
      <c r="C100" s="85"/>
      <c r="D100" s="86"/>
      <c r="E100" s="87"/>
      <c r="F100" s="10"/>
      <c r="G100" s="88"/>
      <c r="H100" s="88"/>
      <c r="I100" s="88"/>
    </row>
    <row r="101" spans="2:10" ht="24.9" customHeight="1">
      <c r="D101" s="42"/>
    </row>
    <row r="102" spans="2:10" ht="24.9" customHeight="1">
      <c r="D102" s="42"/>
      <c r="G102" s="43"/>
      <c r="H102" s="43"/>
      <c r="I102" s="43"/>
    </row>
    <row r="103" spans="2:10" ht="24.9" customHeight="1">
      <c r="D103" s="42"/>
      <c r="G103" s="43"/>
      <c r="H103" s="43"/>
      <c r="I103" s="43"/>
    </row>
    <row r="104" spans="2:10" ht="24.9" customHeight="1">
      <c r="D104" s="42"/>
      <c r="G104" s="43"/>
      <c r="H104" s="43"/>
      <c r="I104" s="43"/>
    </row>
    <row r="105" spans="2:10" ht="9.9" customHeight="1">
      <c r="D105" s="42"/>
      <c r="G105" s="43"/>
      <c r="H105" s="43"/>
      <c r="I105" s="43"/>
    </row>
    <row r="106" spans="2:10" ht="24.9" customHeight="1">
      <c r="D106" s="89"/>
      <c r="G106" s="90"/>
      <c r="H106" s="90"/>
      <c r="I106" s="90"/>
      <c r="J106" s="91"/>
    </row>
    <row r="107" spans="2:10" ht="12" customHeight="1">
      <c r="D107" s="42"/>
      <c r="G107" s="43"/>
      <c r="H107" s="43"/>
      <c r="I107" s="43"/>
    </row>
    <row r="108" spans="2:10" ht="12" customHeight="1">
      <c r="G108" s="43"/>
      <c r="H108" s="43"/>
      <c r="I108" s="43"/>
    </row>
    <row r="109" spans="2:10" ht="24.75" customHeight="1">
      <c r="B109" s="30"/>
      <c r="C109" s="85"/>
      <c r="D109" s="86"/>
      <c r="E109" s="87"/>
    </row>
    <row r="110" spans="2:10" ht="24.9" customHeight="1">
      <c r="D110" s="42"/>
      <c r="G110" s="43"/>
      <c r="H110" s="43"/>
      <c r="I110" s="43"/>
    </row>
    <row r="111" spans="2:10" ht="24.9" customHeight="1">
      <c r="D111" s="42"/>
      <c r="G111" s="43"/>
      <c r="H111" s="43"/>
      <c r="I111" s="43"/>
    </row>
    <row r="112" spans="2:10" ht="9.9" customHeight="1">
      <c r="D112" s="42"/>
      <c r="G112" s="43"/>
      <c r="H112" s="43"/>
      <c r="I112" s="43"/>
    </row>
    <row r="113" spans="2:9" ht="24.9" customHeight="1">
      <c r="D113" s="42"/>
      <c r="G113" s="43"/>
      <c r="H113" s="43"/>
      <c r="I113" s="43"/>
    </row>
    <row r="114" spans="2:9" ht="9.9" customHeight="1">
      <c r="D114" s="42"/>
      <c r="G114" s="43"/>
      <c r="H114" s="43"/>
      <c r="I114" s="43"/>
    </row>
    <row r="115" spans="2:9" ht="24.9" customHeight="1">
      <c r="D115" s="42"/>
      <c r="G115" s="43"/>
      <c r="H115" s="43"/>
      <c r="I115" s="43"/>
    </row>
    <row r="116" spans="2:9" ht="24.9" customHeight="1">
      <c r="D116" s="42"/>
      <c r="G116" s="43"/>
      <c r="H116" s="43"/>
      <c r="I116" s="43"/>
    </row>
    <row r="117" spans="2:9" s="44" customFormat="1" ht="9.9" customHeight="1">
      <c r="B117" s="40"/>
      <c r="C117" s="41"/>
      <c r="D117" s="42"/>
      <c r="E117" s="10"/>
      <c r="F117" s="10"/>
      <c r="G117" s="43"/>
      <c r="H117" s="43"/>
      <c r="I117" s="43"/>
    </row>
  </sheetData>
  <mergeCells count="79">
    <mergeCell ref="B28:F28"/>
    <mergeCell ref="B26:F26"/>
    <mergeCell ref="E9:J9"/>
    <mergeCell ref="E10:J10"/>
    <mergeCell ref="E11:J11"/>
    <mergeCell ref="E12:J12"/>
    <mergeCell ref="E13:J13"/>
    <mergeCell ref="E14:J14"/>
    <mergeCell ref="E15:J15"/>
    <mergeCell ref="E16:J16"/>
    <mergeCell ref="B5:F5"/>
    <mergeCell ref="B20:F20"/>
    <mergeCell ref="B24:F24"/>
    <mergeCell ref="B25:F25"/>
    <mergeCell ref="E22:F22"/>
    <mergeCell ref="E23:F23"/>
    <mergeCell ref="E7:F7"/>
    <mergeCell ref="E6:F6"/>
    <mergeCell ref="E17:F17"/>
    <mergeCell ref="J30:J31"/>
    <mergeCell ref="B30:B31"/>
    <mergeCell ref="G30:G31"/>
    <mergeCell ref="H30:I30"/>
    <mergeCell ref="C30:F31"/>
    <mergeCell ref="B1:J1"/>
    <mergeCell ref="H3:I3"/>
    <mergeCell ref="B3:B4"/>
    <mergeCell ref="G3:G4"/>
    <mergeCell ref="J3:J4"/>
    <mergeCell ref="C3:F4"/>
    <mergeCell ref="D88:E88"/>
    <mergeCell ref="B73:E73"/>
    <mergeCell ref="D76:E76"/>
    <mergeCell ref="D78:F78"/>
    <mergeCell ref="D80:E80"/>
    <mergeCell ref="D81:E81"/>
    <mergeCell ref="D82:E82"/>
    <mergeCell ref="D83:E83"/>
    <mergeCell ref="E86:F86"/>
    <mergeCell ref="B51:F51"/>
    <mergeCell ref="B58:F58"/>
    <mergeCell ref="B70:F70"/>
    <mergeCell ref="E65:F65"/>
    <mergeCell ref="E66:F66"/>
    <mergeCell ref="E60:F60"/>
    <mergeCell ref="E61:F61"/>
    <mergeCell ref="E62:F62"/>
    <mergeCell ref="E63:F63"/>
    <mergeCell ref="E64:F64"/>
    <mergeCell ref="B52:F52"/>
    <mergeCell ref="E53:F53"/>
    <mergeCell ref="E54:F54"/>
    <mergeCell ref="B56:F56"/>
    <mergeCell ref="B57:F57"/>
    <mergeCell ref="B67:F67"/>
    <mergeCell ref="E47:F47"/>
    <mergeCell ref="B42:F42"/>
    <mergeCell ref="E46:F46"/>
    <mergeCell ref="B49:F49"/>
    <mergeCell ref="B50:F50"/>
    <mergeCell ref="E48:F48"/>
    <mergeCell ref="B39:F39"/>
    <mergeCell ref="B41:F41"/>
    <mergeCell ref="E43:F43"/>
    <mergeCell ref="E45:F45"/>
    <mergeCell ref="E44:F44"/>
    <mergeCell ref="B33:F33"/>
    <mergeCell ref="B34:F34"/>
    <mergeCell ref="B35:F35"/>
    <mergeCell ref="B36:F36"/>
    <mergeCell ref="B38:F38"/>
    <mergeCell ref="B72:F72"/>
    <mergeCell ref="D79:F79"/>
    <mergeCell ref="B18:F18"/>
    <mergeCell ref="B19:F19"/>
    <mergeCell ref="B68:F68"/>
    <mergeCell ref="B69:F69"/>
    <mergeCell ref="E37:F37"/>
    <mergeCell ref="E40:F40"/>
  </mergeCells>
  <printOptions horizontalCentered="1"/>
  <pageMargins left="0.59055118110236227" right="0.59055118110236227" top="1.3779527559055118" bottom="0.98425196850393704" header="0.98425196850393704" footer="0.59055118110236227"/>
  <pageSetup paperSize="8" scale="68" fitToHeight="3" orientation="portrait" r:id="rId1"/>
  <headerFooter alignWithMargins="0">
    <oddFooter>&amp;C&amp;"-,Standardowy"&amp;16-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CK</vt:lpstr>
      <vt:lpstr>CK!Tytuły_wydruku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Renata Brońska</cp:lastModifiedBy>
  <cp:lastPrinted>2018-08-24T11:36:29Z</cp:lastPrinted>
  <dcterms:created xsi:type="dcterms:W3CDTF">2010-07-26T10:00:13Z</dcterms:created>
  <dcterms:modified xsi:type="dcterms:W3CDTF">2018-08-24T11:36:33Z</dcterms:modified>
</cp:coreProperties>
</file>