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20\Sprawozdanie I półrocze 2020 roku\"/>
    </mc:Choice>
  </mc:AlternateContent>
  <xr:revisionPtr revIDLastSave="0" documentId="13_ncr:1_{B1D7AF42-110A-4B5B-9F3C-AEF328E6DC0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Uch II" sheetId="2" r:id="rId1"/>
  </sheets>
  <calcPr calcId="181029"/>
</workbook>
</file>

<file path=xl/calcChain.xml><?xml version="1.0" encoding="utf-8"?>
<calcChain xmlns="http://schemas.openxmlformats.org/spreadsheetml/2006/main">
  <c r="F20" i="2" l="1"/>
  <c r="E20" i="2"/>
  <c r="E12" i="2"/>
  <c r="F5" i="2" l="1"/>
  <c r="F12" i="2" s="1"/>
  <c r="G17" i="2" l="1"/>
  <c r="G18" i="2"/>
  <c r="G19" i="2"/>
  <c r="G16" i="2"/>
  <c r="G15" i="2"/>
  <c r="I15" i="2" s="1"/>
  <c r="G11" i="2"/>
  <c r="H11" i="2" s="1"/>
  <c r="G7" i="2"/>
  <c r="I7" i="2" s="1"/>
  <c r="G8" i="2"/>
  <c r="H8" i="2" s="1"/>
  <c r="G9" i="2"/>
  <c r="H9" i="2" s="1"/>
  <c r="G10" i="2"/>
  <c r="I10" i="2" s="1"/>
  <c r="G6" i="2"/>
  <c r="H6" i="2" s="1"/>
  <c r="G5" i="2"/>
  <c r="I5" i="2" s="1"/>
  <c r="H16" i="2" l="1"/>
  <c r="H18" i="2"/>
  <c r="I18" i="2" s="1"/>
  <c r="H12" i="2"/>
  <c r="I19" i="2"/>
  <c r="H19" i="2"/>
  <c r="I17" i="2"/>
  <c r="H17" i="2"/>
  <c r="D20" i="2"/>
  <c r="G20" i="2" s="1"/>
  <c r="D12" i="2"/>
  <c r="G12" i="2" s="1"/>
  <c r="H20" i="2" l="1"/>
  <c r="I20" i="2" s="1"/>
  <c r="I12" i="2"/>
  <c r="I16" i="2"/>
</calcChain>
</file>

<file path=xl/sharedStrings.xml><?xml version="1.0" encoding="utf-8"?>
<sst xmlns="http://schemas.openxmlformats.org/spreadsheetml/2006/main" count="43" uniqueCount="31">
  <si>
    <t>Lp.</t>
  </si>
  <si>
    <t xml:space="preserve">Przychody </t>
  </si>
  <si>
    <t>1.</t>
  </si>
  <si>
    <t>2.</t>
  </si>
  <si>
    <t>3.</t>
  </si>
  <si>
    <t>Planowane do zaciągnięcia kredyty długoterminowe - par. 952</t>
  </si>
  <si>
    <t>4.</t>
  </si>
  <si>
    <t>Planowane do zaciągnięcia pożyczki długoterminowe - par. 952</t>
  </si>
  <si>
    <t>5.</t>
  </si>
  <si>
    <t>Planowane do zaciągnięcia pożyczki długoterminowe  na finansowanie zadań realizowanych z udziałem środków pochodzących z budżetu Unii Europejskiej - par. 903</t>
  </si>
  <si>
    <t>6.</t>
  </si>
  <si>
    <t>7.</t>
  </si>
  <si>
    <t>Przychody z prywatyzacji majątku</t>
  </si>
  <si>
    <t>R a z e m    p r z y c h o d y</t>
  </si>
  <si>
    <t xml:space="preserve">Rozchody </t>
  </si>
  <si>
    <t>Spłaty kredytów długoterminowych - par. 992</t>
  </si>
  <si>
    <t>Spłaty pożyczek długoterminowych - par. 992</t>
  </si>
  <si>
    <t>Spłaty pożyczek otrzymanych na finansowanie zadań realizowanych z udziałem środków pochodzących z budżetu Unii Europejskiej -par. 963</t>
  </si>
  <si>
    <t>Wykup papierów wartościowych</t>
  </si>
  <si>
    <t>Razem</t>
  </si>
  <si>
    <t>Sprzedaż papierów wartościowych wyemitowanych przez gminy - par. 931</t>
  </si>
  <si>
    <t>Nadwyżka z lat ubiegłych, wolne środki - par. 950</t>
  </si>
  <si>
    <t>Przychody i rozchody budżetu gminy Łęczna w 2020 roku</t>
  </si>
  <si>
    <t>Stan planowany ostatnią uchwałą</t>
  </si>
  <si>
    <t>Zmniejszenie</t>
  </si>
  <si>
    <t>Zwiększenie</t>
  </si>
  <si>
    <t>Spłaty pożyczek udzielonych - par. 951</t>
  </si>
  <si>
    <t>Pożyczki udzielone na finansowanie zadań realizowanych z udziałów środków pochodzących z budżetu Unii Europejskiej - par. 962</t>
  </si>
  <si>
    <t>%</t>
  </si>
  <si>
    <t>Plan po zmianach na 30.06.2020 roku</t>
  </si>
  <si>
    <t>Wykonanie na 30.06.2020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</si>
</sst>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4"/>
      <name val="Times New Roman CE"/>
      <family val="1"/>
      <charset val="238"/>
    </font>
    <font>
      <sz val="14"/>
      <name val="Times New Roman CE"/>
      <charset val="238"/>
    </font>
    <font>
      <b/>
      <sz val="16"/>
      <name val="Times New Roman CE"/>
      <family val="1"/>
      <charset val="238"/>
    </font>
    <font>
      <b/>
      <sz val="14"/>
      <name val="Times New Roman CE"/>
      <charset val="238"/>
    </font>
    <font>
      <b/>
      <sz val="18"/>
      <name val="Times New Roman CE"/>
      <charset val="238"/>
    </font>
    <font>
      <sz val="16"/>
      <name val="Arial CE"/>
      <charset val="238"/>
    </font>
    <font>
      <sz val="16"/>
      <name val="Times New Roman CE"/>
      <family val="1"/>
      <charset val="238"/>
    </font>
    <font>
      <b/>
      <sz val="16"/>
      <name val="Times New Roman CE"/>
      <charset val="238"/>
    </font>
    <font>
      <i/>
      <sz val="17"/>
      <name val="Cambria"/>
      <family val="1"/>
      <charset val="238"/>
      <scheme val="major"/>
    </font>
    <font>
      <i/>
      <sz val="1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quotePrefix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1" fillId="0" borderId="0" xfId="1" applyBorder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quotePrefix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7" fillId="0" borderId="0" xfId="1" applyFont="1"/>
    <xf numFmtId="0" fontId="4" fillId="2" borderId="21" xfId="1" applyFont="1" applyFill="1" applyBorder="1" applyAlignment="1">
      <alignment horizontal="center" vertical="center" wrapText="1"/>
    </xf>
    <xf numFmtId="0" fontId="2" fillId="3" borderId="17" xfId="1" applyFont="1" applyFill="1" applyBorder="1"/>
    <xf numFmtId="0" fontId="2" fillId="3" borderId="18" xfId="1" applyFont="1" applyFill="1" applyBorder="1"/>
    <xf numFmtId="0" fontId="4" fillId="3" borderId="19" xfId="1" applyFont="1" applyFill="1" applyBorder="1" applyAlignment="1">
      <alignment horizontal="center" vertical="center" wrapText="1"/>
    </xf>
    <xf numFmtId="0" fontId="8" fillId="3" borderId="17" xfId="1" applyFont="1" applyFill="1" applyBorder="1"/>
    <xf numFmtId="0" fontId="8" fillId="3" borderId="18" xfId="1" applyFont="1" applyFill="1" applyBorder="1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4" fontId="3" fillId="0" borderId="8" xfId="1" applyNumberFormat="1" applyFont="1" applyBorder="1" applyAlignment="1">
      <alignment horizontal="center" vertical="center" wrapText="1"/>
    </xf>
    <xf numFmtId="4" fontId="3" fillId="0" borderId="10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horizontal="center" vertical="center" wrapText="1"/>
    </xf>
    <xf numFmtId="4" fontId="3" fillId="0" borderId="16" xfId="1" applyNumberFormat="1" applyFont="1" applyBorder="1" applyAlignment="1">
      <alignment horizontal="center" vertical="center" wrapText="1"/>
    </xf>
    <xf numFmtId="4" fontId="4" fillId="3" borderId="21" xfId="1" applyNumberFormat="1" applyFont="1" applyFill="1" applyBorder="1" applyAlignment="1">
      <alignment horizontal="center" vertical="center" wrapText="1"/>
    </xf>
    <xf numFmtId="4" fontId="3" fillId="0" borderId="20" xfId="1" applyNumberFormat="1" applyFont="1" applyBorder="1" applyAlignment="1">
      <alignment horizontal="center" vertical="center" wrapText="1"/>
    </xf>
    <xf numFmtId="4" fontId="9" fillId="3" borderId="21" xfId="1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4" fontId="3" fillId="4" borderId="8" xfId="1" applyNumberFormat="1" applyFont="1" applyFill="1" applyBorder="1" applyAlignment="1">
      <alignment horizontal="center" vertical="center" wrapText="1"/>
    </xf>
    <xf numFmtId="4" fontId="3" fillId="4" borderId="12" xfId="1" applyNumberFormat="1" applyFont="1" applyFill="1" applyBorder="1" applyAlignment="1">
      <alignment horizontal="center" vertical="center" wrapText="1"/>
    </xf>
    <xf numFmtId="10" fontId="3" fillId="0" borderId="8" xfId="1" applyNumberFormat="1" applyFont="1" applyBorder="1" applyAlignment="1">
      <alignment horizontal="center" vertical="center" wrapText="1"/>
    </xf>
    <xf numFmtId="10" fontId="4" fillId="3" borderId="21" xfId="1" applyNumberFormat="1" applyFont="1" applyFill="1" applyBorder="1" applyAlignment="1">
      <alignment horizontal="center" vertical="center" wrapText="1"/>
    </xf>
    <xf numFmtId="10" fontId="3" fillId="0" borderId="20" xfId="1" applyNumberFormat="1" applyFont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10" fontId="9" fillId="3" borderId="21" xfId="1" applyNumberFormat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center" wrapText="1"/>
    </xf>
    <xf numFmtId="0" fontId="6" fillId="3" borderId="22" xfId="1" applyFont="1" applyFill="1" applyBorder="1" applyAlignment="1">
      <alignment horizontal="center" vertical="center" wrapText="1"/>
    </xf>
    <xf numFmtId="0" fontId="6" fillId="3" borderId="23" xfId="1" applyFont="1" applyFill="1" applyBorder="1" applyAlignment="1">
      <alignment horizontal="center" vertical="center" wrapText="1"/>
    </xf>
    <xf numFmtId="0" fontId="6" fillId="3" borderId="24" xfId="1" applyFont="1" applyFill="1" applyBorder="1" applyAlignment="1">
      <alignment horizontal="center" vertical="center" wrapText="1"/>
    </xf>
  </cellXfs>
  <cellStyles count="2">
    <cellStyle name="Normalny" xfId="0" builtinId="0"/>
    <cellStyle name="Normalny_B-2006_25_01_200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C5" sqref="C5"/>
    </sheetView>
  </sheetViews>
  <sheetFormatPr defaultRowHeight="15"/>
  <cols>
    <col min="1" max="1" width="5.19921875" style="1" customWidth="1"/>
    <col min="2" max="2" width="2.19921875" style="1" customWidth="1"/>
    <col min="3" max="3" width="76.09765625" style="1" customWidth="1"/>
    <col min="4" max="4" width="9.765625E-2" style="1" customWidth="1"/>
    <col min="5" max="6" width="22.69921875" style="1" hidden="1" customWidth="1"/>
    <col min="7" max="8" width="25.69921875" style="1" customWidth="1"/>
    <col min="9" max="9" width="12.8984375" style="1" customWidth="1"/>
  </cols>
  <sheetData>
    <row r="1" spans="1:9" s="28" customFormat="1" ht="106.5" customHeight="1" thickBot="1">
      <c r="A1" s="27"/>
      <c r="B1" s="27"/>
      <c r="C1" s="36"/>
      <c r="D1" s="36"/>
      <c r="E1" s="46"/>
      <c r="F1" s="46"/>
      <c r="G1" s="46"/>
      <c r="H1" s="46"/>
      <c r="I1" s="46"/>
    </row>
    <row r="2" spans="1:9" s="1" customFormat="1" ht="57.75" customHeight="1" thickTop="1" thickBot="1">
      <c r="A2" s="47" t="s">
        <v>22</v>
      </c>
      <c r="B2" s="48"/>
      <c r="C2" s="48"/>
      <c r="D2" s="48"/>
      <c r="E2" s="48"/>
      <c r="F2" s="48"/>
      <c r="G2" s="48"/>
      <c r="H2" s="48"/>
      <c r="I2" s="49"/>
    </row>
    <row r="3" spans="1:9" s="1" customFormat="1" ht="7.5" customHeight="1" thickTop="1" thickBot="1"/>
    <row r="4" spans="1:9" s="20" customFormat="1" ht="53.25" customHeight="1" thickTop="1" thickBot="1">
      <c r="A4" s="21" t="s">
        <v>0</v>
      </c>
      <c r="B4" s="44" t="s">
        <v>1</v>
      </c>
      <c r="C4" s="45"/>
      <c r="D4" s="21" t="s">
        <v>23</v>
      </c>
      <c r="E4" s="21" t="s">
        <v>24</v>
      </c>
      <c r="F4" s="21" t="s">
        <v>25</v>
      </c>
      <c r="G4" s="21" t="s">
        <v>29</v>
      </c>
      <c r="H4" s="21" t="s">
        <v>30</v>
      </c>
      <c r="I4" s="21" t="s">
        <v>28</v>
      </c>
    </row>
    <row r="5" spans="1:9" s="1" customFormat="1" ht="42" customHeight="1" thickTop="1" thickBot="1">
      <c r="A5" s="11" t="s">
        <v>2</v>
      </c>
      <c r="B5" s="12"/>
      <c r="C5" s="13" t="s">
        <v>21</v>
      </c>
      <c r="D5" s="29">
        <v>1265138.93</v>
      </c>
      <c r="E5" s="29"/>
      <c r="F5" s="37">
        <f>1764.19+300000+63748</f>
        <v>365512.19</v>
      </c>
      <c r="G5" s="29">
        <f>D5-E5+F5</f>
        <v>1630651.1199999999</v>
      </c>
      <c r="H5" s="29">
        <v>4829708.96</v>
      </c>
      <c r="I5" s="39">
        <f>H5/G5</f>
        <v>2.9618284995260056</v>
      </c>
    </row>
    <row r="6" spans="1:9" s="10" customFormat="1" ht="42" customHeight="1" thickTop="1" thickBot="1">
      <c r="A6" s="14" t="s">
        <v>3</v>
      </c>
      <c r="B6" s="5"/>
      <c r="C6" s="6" t="s">
        <v>20</v>
      </c>
      <c r="D6" s="30">
        <v>0</v>
      </c>
      <c r="E6" s="30"/>
      <c r="F6" s="30"/>
      <c r="G6" s="30">
        <f>D6-E6+F6</f>
        <v>0</v>
      </c>
      <c r="H6" s="30">
        <f>E6-F6+G6</f>
        <v>0</v>
      </c>
      <c r="I6" s="39">
        <v>0</v>
      </c>
    </row>
    <row r="7" spans="1:9" s="10" customFormat="1" ht="42" customHeight="1" thickTop="1" thickBot="1">
      <c r="A7" s="14" t="s">
        <v>4</v>
      </c>
      <c r="B7" s="5"/>
      <c r="C7" s="6" t="s">
        <v>5</v>
      </c>
      <c r="D7" s="30">
        <v>4798715.4400000004</v>
      </c>
      <c r="E7" s="30"/>
      <c r="F7" s="30"/>
      <c r="G7" s="30">
        <f t="shared" ref="G7:H11" si="0">D7-E7+F7</f>
        <v>4798715.4400000004</v>
      </c>
      <c r="H7" s="30">
        <v>0</v>
      </c>
      <c r="I7" s="39">
        <f t="shared" ref="I7:I10" si="1">H7/G7</f>
        <v>0</v>
      </c>
    </row>
    <row r="8" spans="1:9" s="1" customFormat="1" ht="42" customHeight="1" thickTop="1" thickBot="1">
      <c r="A8" s="15" t="s">
        <v>6</v>
      </c>
      <c r="B8" s="2"/>
      <c r="C8" s="3" t="s">
        <v>7</v>
      </c>
      <c r="D8" s="31">
        <v>0</v>
      </c>
      <c r="E8" s="31"/>
      <c r="F8" s="31"/>
      <c r="G8" s="30">
        <f t="shared" si="0"/>
        <v>0</v>
      </c>
      <c r="H8" s="30">
        <f t="shared" si="0"/>
        <v>0</v>
      </c>
      <c r="I8" s="39">
        <v>0</v>
      </c>
    </row>
    <row r="9" spans="1:9" s="1" customFormat="1" ht="69" customHeight="1" thickTop="1" thickBot="1">
      <c r="A9" s="15" t="s">
        <v>8</v>
      </c>
      <c r="B9" s="2"/>
      <c r="C9" s="3" t="s">
        <v>9</v>
      </c>
      <c r="D9" s="31">
        <v>0</v>
      </c>
      <c r="E9" s="31"/>
      <c r="F9" s="31"/>
      <c r="G9" s="30">
        <f t="shared" si="0"/>
        <v>0</v>
      </c>
      <c r="H9" s="30">
        <f t="shared" si="0"/>
        <v>0</v>
      </c>
      <c r="I9" s="39">
        <v>0</v>
      </c>
    </row>
    <row r="10" spans="1:9" s="1" customFormat="1" ht="40.5" customHeight="1" thickTop="1" thickBot="1">
      <c r="A10" s="15" t="s">
        <v>10</v>
      </c>
      <c r="B10" s="2"/>
      <c r="C10" s="4" t="s">
        <v>26</v>
      </c>
      <c r="D10" s="31">
        <v>0</v>
      </c>
      <c r="E10" s="31"/>
      <c r="F10" s="38">
        <v>37958</v>
      </c>
      <c r="G10" s="30">
        <f t="shared" si="0"/>
        <v>37958</v>
      </c>
      <c r="H10" s="30">
        <v>37958</v>
      </c>
      <c r="I10" s="39">
        <f t="shared" si="1"/>
        <v>1</v>
      </c>
    </row>
    <row r="11" spans="1:9" s="1" customFormat="1" ht="40.5" customHeight="1" thickTop="1" thickBot="1">
      <c r="A11" s="16" t="s">
        <v>11</v>
      </c>
      <c r="B11" s="17"/>
      <c r="C11" s="18" t="s">
        <v>12</v>
      </c>
      <c r="D11" s="32">
        <v>0</v>
      </c>
      <c r="E11" s="32"/>
      <c r="F11" s="32"/>
      <c r="G11" s="30">
        <f t="shared" si="0"/>
        <v>0</v>
      </c>
      <c r="H11" s="30">
        <f t="shared" si="0"/>
        <v>0</v>
      </c>
      <c r="I11" s="39">
        <v>0</v>
      </c>
    </row>
    <row r="12" spans="1:9" s="1" customFormat="1" ht="45.75" customHeight="1" thickTop="1" thickBot="1">
      <c r="A12" s="22"/>
      <c r="B12" s="23"/>
      <c r="C12" s="24" t="s">
        <v>13</v>
      </c>
      <c r="D12" s="33">
        <f>D5+D6+D7+D8+D9+D10+D11</f>
        <v>6063854.3700000001</v>
      </c>
      <c r="E12" s="33">
        <f>SUM(E5:E11)</f>
        <v>0</v>
      </c>
      <c r="F12" s="33">
        <f>SUM(F5:F11)</f>
        <v>403470.19</v>
      </c>
      <c r="G12" s="33">
        <f>D12-E12+F12</f>
        <v>6467324.5600000005</v>
      </c>
      <c r="H12" s="33">
        <f>SUM(H5:H11)</f>
        <v>4867666.96</v>
      </c>
      <c r="I12" s="40">
        <f>H12/G12</f>
        <v>0.75265543190861595</v>
      </c>
    </row>
    <row r="13" spans="1:9" s="1" customFormat="1" ht="18.75" customHeight="1" thickTop="1" thickBot="1">
      <c r="A13" s="7"/>
      <c r="B13" s="7"/>
      <c r="C13" s="8"/>
      <c r="D13" s="9"/>
      <c r="E13" s="9"/>
      <c r="F13" s="9"/>
      <c r="G13" s="9"/>
      <c r="H13" s="9"/>
      <c r="I13" s="9"/>
    </row>
    <row r="14" spans="1:9" s="20" customFormat="1" ht="55.5" customHeight="1" thickTop="1" thickBot="1">
      <c r="A14" s="21" t="s">
        <v>0</v>
      </c>
      <c r="B14" s="44" t="s">
        <v>14</v>
      </c>
      <c r="C14" s="45"/>
      <c r="D14" s="21" t="s">
        <v>23</v>
      </c>
      <c r="E14" s="21" t="s">
        <v>24</v>
      </c>
      <c r="F14" s="21" t="s">
        <v>25</v>
      </c>
      <c r="G14" s="21" t="s">
        <v>29</v>
      </c>
      <c r="H14" s="21" t="s">
        <v>30</v>
      </c>
      <c r="I14" s="21" t="s">
        <v>28</v>
      </c>
    </row>
    <row r="15" spans="1:9" s="1" customFormat="1" ht="44.25" customHeight="1" thickTop="1">
      <c r="A15" s="11" t="s">
        <v>2</v>
      </c>
      <c r="B15" s="12"/>
      <c r="C15" s="19" t="s">
        <v>15</v>
      </c>
      <c r="D15" s="34">
        <v>3329854.37</v>
      </c>
      <c r="E15" s="34"/>
      <c r="F15" s="34"/>
      <c r="G15" s="34">
        <f>D15-E15+F15</f>
        <v>3329854.37</v>
      </c>
      <c r="H15" s="34">
        <v>1781094.59</v>
      </c>
      <c r="I15" s="41">
        <f>H15/G15</f>
        <v>0.53488663229437272</v>
      </c>
    </row>
    <row r="16" spans="1:9" s="1" customFormat="1" ht="44.25" customHeight="1">
      <c r="A16" s="15" t="s">
        <v>3</v>
      </c>
      <c r="B16" s="2"/>
      <c r="C16" s="3" t="s">
        <v>16</v>
      </c>
      <c r="D16" s="31">
        <v>0</v>
      </c>
      <c r="E16" s="31"/>
      <c r="F16" s="31"/>
      <c r="G16" s="31">
        <f>D16-E16+F16</f>
        <v>0</v>
      </c>
      <c r="H16" s="31">
        <f>E16-F16+G16</f>
        <v>0</v>
      </c>
      <c r="I16" s="42">
        <f>F16-G16+H16</f>
        <v>0</v>
      </c>
    </row>
    <row r="17" spans="1:9" s="1" customFormat="1" ht="48.75" customHeight="1">
      <c r="A17" s="15" t="s">
        <v>4</v>
      </c>
      <c r="B17" s="2"/>
      <c r="C17" s="4" t="s">
        <v>17</v>
      </c>
      <c r="D17" s="31">
        <v>0</v>
      </c>
      <c r="E17" s="31"/>
      <c r="F17" s="31"/>
      <c r="G17" s="31">
        <f t="shared" ref="G17:I19" si="2">D17-E17+F17</f>
        <v>0</v>
      </c>
      <c r="H17" s="31">
        <f t="shared" si="2"/>
        <v>0</v>
      </c>
      <c r="I17" s="42">
        <f t="shared" si="2"/>
        <v>0</v>
      </c>
    </row>
    <row r="18" spans="1:9" s="1" customFormat="1" ht="56.4" customHeight="1">
      <c r="A18" s="15" t="s">
        <v>6</v>
      </c>
      <c r="B18" s="2"/>
      <c r="C18" s="4" t="s">
        <v>27</v>
      </c>
      <c r="D18" s="31">
        <v>0</v>
      </c>
      <c r="E18" s="31"/>
      <c r="F18" s="38">
        <v>30000</v>
      </c>
      <c r="G18" s="31">
        <f t="shared" si="2"/>
        <v>30000</v>
      </c>
      <c r="H18" s="31">
        <f t="shared" si="2"/>
        <v>0</v>
      </c>
      <c r="I18" s="42">
        <f t="shared" si="2"/>
        <v>0</v>
      </c>
    </row>
    <row r="19" spans="1:9" s="1" customFormat="1" ht="44.25" customHeight="1" thickBot="1">
      <c r="A19" s="16" t="s">
        <v>8</v>
      </c>
      <c r="B19" s="17"/>
      <c r="C19" s="18" t="s">
        <v>18</v>
      </c>
      <c r="D19" s="32">
        <v>0</v>
      </c>
      <c r="E19" s="32"/>
      <c r="F19" s="32"/>
      <c r="G19" s="31">
        <f t="shared" si="2"/>
        <v>0</v>
      </c>
      <c r="H19" s="31">
        <f t="shared" si="2"/>
        <v>0</v>
      </c>
      <c r="I19" s="42">
        <f t="shared" si="2"/>
        <v>0</v>
      </c>
    </row>
    <row r="20" spans="1:9" s="20" customFormat="1" ht="45.75" customHeight="1" thickTop="1" thickBot="1">
      <c r="A20" s="25"/>
      <c r="B20" s="26"/>
      <c r="C20" s="24" t="s">
        <v>19</v>
      </c>
      <c r="D20" s="35">
        <f>SUM(D15:D19)</f>
        <v>3329854.37</v>
      </c>
      <c r="E20" s="35">
        <f>SUM(E15:E19)</f>
        <v>0</v>
      </c>
      <c r="F20" s="35">
        <f>SUM(F15:F19)</f>
        <v>30000</v>
      </c>
      <c r="G20" s="35">
        <f>D20-E20+F20</f>
        <v>3359854.37</v>
      </c>
      <c r="H20" s="35">
        <f>SUM(H15:H19)</f>
        <v>1781094.59</v>
      </c>
      <c r="I20" s="43">
        <f>H20/G20</f>
        <v>0.53011065178994654</v>
      </c>
    </row>
    <row r="21" spans="1:9" ht="15.6" thickTop="1"/>
  </sheetData>
  <mergeCells count="4">
    <mergeCell ref="B4:C4"/>
    <mergeCell ref="B14:C14"/>
    <mergeCell ref="E1:I1"/>
    <mergeCell ref="A2:I2"/>
  </mergeCells>
  <printOptions horizontalCentered="1"/>
  <pageMargins left="0.70866141732283472" right="0.70866141732283472" top="1.1811023622047245" bottom="0.70866141732283472" header="1.1811023622047245" footer="0.78740157480314965"/>
  <pageSetup paperSize="9" scale="53" orientation="portrait" r:id="rId1"/>
  <headerFooter>
    <oddHeader xml:space="preserve">&amp;R&amp;"+,Kursywa"&amp;18                                                                             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Uch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renatab</dc:creator>
  <cp:lastModifiedBy>Renata Brońska</cp:lastModifiedBy>
  <cp:lastPrinted>2020-09-29T09:06:13Z</cp:lastPrinted>
  <dcterms:created xsi:type="dcterms:W3CDTF">2008-11-14T11:29:20Z</dcterms:created>
  <dcterms:modified xsi:type="dcterms:W3CDTF">2020-09-29T09:06:16Z</dcterms:modified>
</cp:coreProperties>
</file>