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S\archiwum\BUDŻET\SPRAWOZDANIA 2019\SPRAWOZDANIA ROCZNE\"/>
    </mc:Choice>
  </mc:AlternateContent>
  <xr:revisionPtr revIDLastSave="0" documentId="13_ncr:1_{014DB585-BE21-4408-AB1C-EF57C431810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Arkusz1" sheetId="2" r:id="rId1"/>
    <sheet name="IRG" sheetId="3" r:id="rId2"/>
    <sheet name="SO" sheetId="5" r:id="rId3"/>
    <sheet name="OR" sheetId="6" r:id="rId4"/>
    <sheet name="PGM" sheetId="7" r:id="rId5"/>
  </sheets>
  <definedNames>
    <definedName name="_xlnm.Print_Titles" localSheetId="0">Arkusz1!$1:$5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2" l="1"/>
  <c r="F10" i="5" l="1"/>
  <c r="G10" i="5"/>
  <c r="H10" i="5"/>
  <c r="I10" i="5"/>
  <c r="J11" i="5"/>
  <c r="J12" i="5"/>
  <c r="F13" i="5"/>
  <c r="G13" i="5"/>
  <c r="H13" i="5"/>
  <c r="I13" i="5"/>
  <c r="J14" i="5"/>
  <c r="H8" i="5"/>
  <c r="F16" i="3"/>
  <c r="G16" i="3"/>
  <c r="H16" i="3"/>
  <c r="I16" i="3"/>
  <c r="J17" i="3"/>
  <c r="J14" i="7"/>
  <c r="I13" i="7"/>
  <c r="H13" i="7"/>
  <c r="H12" i="7" s="1"/>
  <c r="G13" i="7"/>
  <c r="F13" i="7"/>
  <c r="F12" i="7" s="1"/>
  <c r="I12" i="7"/>
  <c r="I8" i="7"/>
  <c r="H8" i="7"/>
  <c r="F8" i="7"/>
  <c r="J16" i="6"/>
  <c r="I15" i="6"/>
  <c r="I8" i="6" s="1"/>
  <c r="H15" i="6"/>
  <c r="H13" i="6" s="1"/>
  <c r="G15" i="6"/>
  <c r="F15" i="6"/>
  <c r="F13" i="6" s="1"/>
  <c r="J11" i="6"/>
  <c r="I10" i="6"/>
  <c r="H10" i="6"/>
  <c r="G10" i="6"/>
  <c r="G9" i="6" s="1"/>
  <c r="F10" i="6"/>
  <c r="F7" i="6" s="1"/>
  <c r="J32" i="3"/>
  <c r="J31" i="3"/>
  <c r="J30" i="3"/>
  <c r="J29" i="3"/>
  <c r="J28" i="3"/>
  <c r="J27" i="3"/>
  <c r="J26" i="3"/>
  <c r="I25" i="3"/>
  <c r="H25" i="3"/>
  <c r="G25" i="3"/>
  <c r="F25" i="3"/>
  <c r="J24" i="3"/>
  <c r="I23" i="3"/>
  <c r="I22" i="3" s="1"/>
  <c r="H23" i="3"/>
  <c r="G23" i="3"/>
  <c r="F23" i="3"/>
  <c r="J21" i="3"/>
  <c r="J20" i="3"/>
  <c r="J19" i="3"/>
  <c r="J18" i="3"/>
  <c r="J15" i="3"/>
  <c r="J14" i="3"/>
  <c r="J13" i="3"/>
  <c r="J12" i="3"/>
  <c r="J11" i="3"/>
  <c r="I10" i="3"/>
  <c r="H10" i="3"/>
  <c r="G10" i="3"/>
  <c r="F10" i="3"/>
  <c r="I9" i="7" l="1"/>
  <c r="J13" i="7"/>
  <c r="H9" i="7"/>
  <c r="I7" i="7"/>
  <c r="I6" i="7" s="1"/>
  <c r="F9" i="7"/>
  <c r="F7" i="7"/>
  <c r="F6" i="7" s="1"/>
  <c r="G7" i="7"/>
  <c r="I13" i="6"/>
  <c r="H8" i="6"/>
  <c r="I7" i="6"/>
  <c r="I6" i="6" s="1"/>
  <c r="I9" i="6"/>
  <c r="F8" i="6"/>
  <c r="F6" i="6" s="1"/>
  <c r="H9" i="6"/>
  <c r="J15" i="6"/>
  <c r="G7" i="6"/>
  <c r="J10" i="6"/>
  <c r="I7" i="5"/>
  <c r="F8" i="5"/>
  <c r="I8" i="5"/>
  <c r="H7" i="5"/>
  <c r="H6" i="5" s="1"/>
  <c r="G7" i="5"/>
  <c r="G8" i="5"/>
  <c r="H15" i="5"/>
  <c r="G15" i="5"/>
  <c r="F15" i="5"/>
  <c r="I9" i="5"/>
  <c r="H9" i="5"/>
  <c r="F9" i="5"/>
  <c r="I15" i="5"/>
  <c r="F7" i="5"/>
  <c r="J13" i="5"/>
  <c r="J10" i="5"/>
  <c r="G9" i="5"/>
  <c r="H8" i="3"/>
  <c r="H22" i="3"/>
  <c r="J16" i="3"/>
  <c r="H9" i="3"/>
  <c r="G7" i="3"/>
  <c r="I8" i="3"/>
  <c r="G9" i="3"/>
  <c r="F9" i="3"/>
  <c r="F22" i="3"/>
  <c r="J10" i="3"/>
  <c r="J25" i="3"/>
  <c r="F8" i="3"/>
  <c r="F7" i="3"/>
  <c r="I9" i="3"/>
  <c r="J23" i="3"/>
  <c r="H7" i="7"/>
  <c r="H6" i="7" s="1"/>
  <c r="G8" i="7"/>
  <c r="J8" i="7" s="1"/>
  <c r="G9" i="7"/>
  <c r="G12" i="7"/>
  <c r="J12" i="7" s="1"/>
  <c r="H7" i="6"/>
  <c r="G8" i="6"/>
  <c r="J8" i="6" s="1"/>
  <c r="F9" i="6"/>
  <c r="G13" i="6"/>
  <c r="H7" i="3"/>
  <c r="G8" i="3"/>
  <c r="G6" i="3" s="1"/>
  <c r="I7" i="3"/>
  <c r="I6" i="3" s="1"/>
  <c r="G22" i="3"/>
  <c r="H10" i="2"/>
  <c r="I10" i="2"/>
  <c r="F10" i="2"/>
  <c r="G22" i="2"/>
  <c r="H22" i="2"/>
  <c r="I22" i="2"/>
  <c r="F22" i="2"/>
  <c r="G30" i="2"/>
  <c r="H30" i="2"/>
  <c r="I30" i="2"/>
  <c r="F30" i="2"/>
  <c r="I35" i="2"/>
  <c r="H35" i="2"/>
  <c r="G35" i="2"/>
  <c r="F35" i="2"/>
  <c r="J43" i="2"/>
  <c r="J7" i="7" l="1"/>
  <c r="J13" i="6"/>
  <c r="H6" i="6"/>
  <c r="J9" i="6"/>
  <c r="J7" i="6"/>
  <c r="J7" i="5"/>
  <c r="I6" i="5"/>
  <c r="J8" i="5"/>
  <c r="F6" i="5"/>
  <c r="G6" i="5"/>
  <c r="J9" i="5"/>
  <c r="H6" i="3"/>
  <c r="J22" i="3"/>
  <c r="J9" i="3"/>
  <c r="J8" i="3"/>
  <c r="F6" i="3"/>
  <c r="J6" i="3" s="1"/>
  <c r="G6" i="7"/>
  <c r="J6" i="7" s="1"/>
  <c r="G6" i="6"/>
  <c r="J6" i="6" s="1"/>
  <c r="J7" i="3"/>
  <c r="J34" i="2"/>
  <c r="J33" i="2"/>
  <c r="J28" i="2"/>
  <c r="J27" i="2"/>
  <c r="J6" i="5" l="1"/>
  <c r="J21" i="2"/>
  <c r="J20" i="2" l="1"/>
  <c r="J19" i="2"/>
  <c r="J18" i="2"/>
  <c r="J17" i="2"/>
  <c r="J13" i="2" l="1"/>
  <c r="J41" i="2" l="1"/>
  <c r="J39" i="2"/>
  <c r="J16" i="2" l="1"/>
  <c r="J32" i="2" l="1"/>
  <c r="J15" i="2" l="1"/>
  <c r="J14" i="2"/>
  <c r="J12" i="2" l="1"/>
  <c r="J38" i="2" l="1"/>
  <c r="J26" i="2"/>
  <c r="G29" i="2" l="1"/>
  <c r="J35" i="2"/>
  <c r="I29" i="2"/>
  <c r="J22" i="2"/>
  <c r="F8" i="2"/>
  <c r="G9" i="2"/>
  <c r="G7" i="2"/>
  <c r="G8" i="2"/>
  <c r="F9" i="2"/>
  <c r="J10" i="2"/>
  <c r="I8" i="2"/>
  <c r="I9" i="2"/>
  <c r="I7" i="2"/>
  <c r="H8" i="2"/>
  <c r="J11" i="2"/>
  <c r="J8" i="2" l="1"/>
  <c r="J9" i="2"/>
  <c r="I6" i="2"/>
  <c r="G6" i="2"/>
  <c r="H29" i="2" l="1"/>
  <c r="J30" i="2" l="1"/>
  <c r="J23" i="2"/>
  <c r="J24" i="2"/>
  <c r="J31" i="2"/>
  <c r="J36" i="2"/>
  <c r="J37" i="2"/>
  <c r="F7" i="2" l="1"/>
  <c r="F6" i="2" s="1"/>
  <c r="J6" i="2" s="1"/>
  <c r="F29" i="2"/>
  <c r="J29" i="2" s="1"/>
  <c r="J25" i="2"/>
  <c r="J7" i="2" l="1"/>
  <c r="H7" i="2"/>
  <c r="H6" i="2" s="1"/>
  <c r="H9" i="2"/>
</calcChain>
</file>

<file path=xl/sharedStrings.xml><?xml version="1.0" encoding="utf-8"?>
<sst xmlns="http://schemas.openxmlformats.org/spreadsheetml/2006/main" count="320" uniqueCount="88">
  <si>
    <t>L.p.</t>
  </si>
  <si>
    <t>Nazwa i cel</t>
  </si>
  <si>
    <t>Jednostka odpowiedzialna lub koordynująca</t>
  </si>
  <si>
    <t>Okres realizacji</t>
  </si>
  <si>
    <t>Od</t>
  </si>
  <si>
    <t>Do</t>
  </si>
  <si>
    <t>0,00</t>
  </si>
  <si>
    <t>2016</t>
  </si>
  <si>
    <t>Urząd Miejski w Łęcznej</t>
  </si>
  <si>
    <t>2019</t>
  </si>
  <si>
    <t>2015</t>
  </si>
  <si>
    <t>Projekt w ramach RPO Dz. 5.2 "Termomodernizacja Szkoły Podstawowej Nr 2 w Łęcznej" - Poprawa efektywności energetycznej budynków użyteczności publicznej.</t>
  </si>
  <si>
    <t>Projekt w ramach RPO "Przebudowa budynku spichlerza w Podzamczu na potrzeby Środowiskowego Domu Samopomocy" - Upowszechnienie dostępu do usług społecznych oraz aktywizacja społeczno-zawodowa osób zagrożonych wykluczeniem społecznym.</t>
  </si>
  <si>
    <t>Zmiana miejscowych planów zagospodarowania przestrzennego miasta Łęczna i terenów wiejskich gminy Łęczna.  - Ustalenie przeznaczenia terenu, rozmieszczenia inwestycji celu publicznego oraz określenie sposobów zagospodarowania i warunków zabudowy terenu.</t>
  </si>
  <si>
    <t>2013</t>
  </si>
  <si>
    <t>Budowa cmentarza komunalnego II etap. - Utworzenie nowego miejsca pochówku</t>
  </si>
  <si>
    <t>2014</t>
  </si>
  <si>
    <t>Przebudowa ulicy Pasternik i Przemysłowej - Rozbudowa infrastruktury drogowej w Łęcznej oraz poprawa stanu bezpieczeństwa w ruchu drogowym w Łęcznej.</t>
  </si>
  <si>
    <t>Planowane łączne nakłady finansowe</t>
  </si>
  <si>
    <t>(7+9)/6 x 100</t>
  </si>
  <si>
    <t>* stopień zaawansowania przedsięwzięcia nie może być wyższy niż 100%</t>
  </si>
  <si>
    <t xml:space="preserve">Wydatki bieżące </t>
  </si>
  <si>
    <t>Szkoła Podstawowa Nr 4 im. Papieża Jana Pawła II w Łęcznej</t>
  </si>
  <si>
    <t>Szkoła Podstawowa Nr 2 im. Tadeusza Kościuszki w Łęcznej</t>
  </si>
  <si>
    <t>Projekt pn. "Już dziś zaplanuj swój sukces" realizowany w ramach programu Unii Europejskiej ERASMUS+ - Podniesienie umiejętności uczniów w zakresie przedsiębiorczości.</t>
  </si>
  <si>
    <t>Wydatki majątkowe</t>
  </si>
  <si>
    <t>RPO WL Rewitalizacja Starego Miasta w Łęcznej - II etap - Poprawa życia mieszkańców, podniesienie jakości przestrzeni publicznej oraz powstrzymanie fizycznej, społecznej i ekonomicznej degradacji miasta.</t>
  </si>
  <si>
    <t>Wydatki na programy, projekty lub zadania pozostałe</t>
  </si>
  <si>
    <t>Dofinansowanie spółki Wirtualne Powiaty 3 sp. z o.o. w drodze wniesienia wkładów pieniężnych. - Eksploatacja infrastruktury i sieci telekomunikacyjnej, dostarczanie sieci, zapewnienie dostępu do sieci, świadczenia usług z wykorzystaniem posiadanej infrastruktury i sieci.</t>
  </si>
  <si>
    <t>Wydatki na przedsięwzięcia ogółem</t>
  </si>
  <si>
    <t>Wydatki bieżące</t>
  </si>
  <si>
    <t>1.1</t>
  </si>
  <si>
    <t>1.3</t>
  </si>
  <si>
    <t>1.4</t>
  </si>
  <si>
    <t>1.5</t>
  </si>
  <si>
    <t>1.6</t>
  </si>
  <si>
    <t>1.8</t>
  </si>
  <si>
    <t>1.9</t>
  </si>
  <si>
    <t>1.10</t>
  </si>
  <si>
    <t>1.11</t>
  </si>
  <si>
    <t>2.2</t>
  </si>
  <si>
    <t>2.3</t>
  </si>
  <si>
    <t>2.4</t>
  </si>
  <si>
    <t>2.5</t>
  </si>
  <si>
    <t>3.1</t>
  </si>
  <si>
    <t>3.2</t>
  </si>
  <si>
    <t>3.3</t>
  </si>
  <si>
    <t>4.1</t>
  </si>
  <si>
    <t>4.3</t>
  </si>
  <si>
    <t>4.5</t>
  </si>
  <si>
    <t>4.6</t>
  </si>
  <si>
    <t>4.7</t>
  </si>
  <si>
    <t>4.8</t>
  </si>
  <si>
    <t>Wydatki na programy, projekty lub zadania związane z programami realizowanymi z udziałem środków, o których mowa w art. 5 ust. 1 pkt 2 i 3 ustawy z dnia 27 sierpnia 2009r. O finansach publicznych (Dz.U. z 2017 roku, poz. 2077 t.j.), z tego:</t>
  </si>
  <si>
    <t>Projekt w ramach RPO "Rewitalizacja zespołu dworsko - parkowego Podzamcze" - II etap - Ochrona dziedzictwa kulturowego i naturalnego oraz poprawa życia mieszkańców i podniesienie jakości przestrzeni publicznej.</t>
  </si>
  <si>
    <t>RPO WL "Rewitalizacja Starego Miastaw Łęcznej" - II etap - Poprawa życia mieszkańców, podniesienie jakości przestrzeni publicznej oraz powstrzymanie fizycznej, społecznej i ekonomicznej degradacji.</t>
  </si>
  <si>
    <t>Projekt w ramach RPO Dz. 7.1 "Rewitalizacja zespołu dworsko - parkowego Podzamcze" - II etap -  Ochrona dziedzictwa kulturowego i naturalnego oraz poprawa życia mieszkańców i podniesienie jakości przestrzeni publicznej.</t>
  </si>
  <si>
    <t>2.1</t>
  </si>
  <si>
    <t>4.2</t>
  </si>
  <si>
    <t>4.4</t>
  </si>
  <si>
    <t>Wymiana stolarki drzwiowej w Szkole Podstawowej Nr 2 w Łęcznej - Poprawa funkcjonalności, sprawności techniczno - ekonomicznej obiektu szkolnego.</t>
  </si>
  <si>
    <t>Rozbudowa części sportowej i modernizacja niecki basenowej wraz z technologią uzdatniania wody basenowej w Szkole Podstawowej Nr 2 w Łęcznej - Poprawa stanu przyszkolnej infrastruktury sportowej.</t>
  </si>
  <si>
    <t>Wydatki poniesione na realizację przedsięwzięcia do 31.12.2018 roku</t>
  </si>
  <si>
    <t>Limit wydatków na realizację przedsięwzięcia w 2019 roku</t>
  </si>
  <si>
    <t>Projekt w ramach RPO WL "Nowa jakość życia - rozwój usług społecznych świadczonych w społeczności lokalnej w Gminie Łęczna" - Wsparcie aktywizujące w formie Środowiskowego Domu Samopomocy</t>
  </si>
  <si>
    <t>Środowiskowy Dom Samopomocy</t>
  </si>
  <si>
    <t>1.2</t>
  </si>
  <si>
    <t>Przebudowa drogi gminnej 105194L w Piotrówku. - Rozbudowa infrastruktury drogowej w Gminie Łęczna oraz poprawa stanu bezpieczeństwa w ruchu drogowym.</t>
  </si>
  <si>
    <t>Budowa ulic łączących drogę krajową Nr 82 z ulicą Wierzbową i ulicą Księży Wrześniewskich w Łęcznej (dokumentacja techniczna) - Rozbudowa infrastruktury drogowej w Gminie Łęczna oraz poprawa stanu bezpieczeństwa w ruchu drogowym.</t>
  </si>
  <si>
    <t>Przebudowa ulicy Wiklinowej w Łęcznej (dokumentacja techniczna) - Rozbudowa infrastruktury drogowej w Gminie Łęczna oraz poprawa stanu bezpieczeństwa w ruchu drogowym</t>
  </si>
  <si>
    <t>Informacja o stopniu zaawansowania realizacji programów wieloletnich według stanu na 31.12.2019 roku - realizacja przedsięwzięć zgodnie z WPF</t>
  </si>
  <si>
    <t>Wydatki poniesione na realizację przedsięwzięcia od 01.01 do 31.12.2019 roku</t>
  </si>
  <si>
    <t>Stopień zaawansowania realizacji przedsięwzięcia na dzień 31.12.2019 roku*</t>
  </si>
  <si>
    <t>1.7</t>
  </si>
  <si>
    <t>Projekt w ramach RPO Dz. 4.1 "Odnawialne źródła energii w Gminie Łęczna" - Wsparcie wykorzystania odnawialnych źródeł energii na terenie gminy.</t>
  </si>
  <si>
    <t>Projekt w ramach RPO WL "Nowa jakość życia - rozwój usług społecznych świadczonych w społeczności lokalnej w Gminie Łęczna. Dotacja dla ŁSIS. - Wsparcie aktywizujące w formie Środowiskowego Domu Samopomocy.</t>
  </si>
  <si>
    <t>Projekt pn. "Wspólne dziedzictwo - wspólna tożsamość - zintegrowana promocja zasobów dziedzictwa kulturowego Łęcznej i Kowla" - Zwiększenie atrakcyjności kulturowej i turystycznej Łęcznej, Kowla i regionu polsko - ukraińskiego.</t>
  </si>
  <si>
    <t>Projekt pn. "Gry na inteligencję kiedyś i w przyszłości - poznaj pokolenie Z" realizowany w ramach programu UE ERASMUS+ - Rozwój intelektualny uczniów, rozwój umiejętności nauczania.</t>
  </si>
  <si>
    <t>Projekt w ramach PO Wiedza, Edukacja, Rozwój pn. 'Specjalistyczne wsparcie dla administracji publicznej w 6 miastach z obszaru województwa lubelskiego" - poprawa jakości świadczenia usług przez pracowników adm. samorządowej w zakresie zarządzania nieruchomościami gminnymi i obsługi podatkowej.</t>
  </si>
  <si>
    <t>2021</t>
  </si>
  <si>
    <t>2022</t>
  </si>
  <si>
    <t>2020</t>
  </si>
  <si>
    <t>2.6</t>
  </si>
  <si>
    <t>3.4</t>
  </si>
  <si>
    <t>Opracowanie "Strategii Rozwoju Elektromobilności dla Gminy Łęczna" - Poprawa jakości powietrza i komfortu życia w mieście (obniżenie emisji oraz hałasu emitowanego przez pojazdy spalinowe)</t>
  </si>
  <si>
    <t xml:space="preserve">  </t>
  </si>
  <si>
    <t xml:space="preserve">    </t>
  </si>
  <si>
    <t>Przebudowa drogi gminnej 105194L w Ciechankach Krzesimowskich i Piotrówku Drugim. - rozbudowa infrastruktury drogowej w Gminie Łęczna oraz poprawa stanu bezpieczeństwa w ruchu drogowym.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</si>
</sst>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9" x14ac:knownFonts="1">
    <font>
      <sz val="8"/>
      <color rgb="FF000000"/>
      <name val="Tahoma"/>
    </font>
    <font>
      <sz val="8"/>
      <color rgb="FF000000"/>
      <name val="Tahoma"/>
      <family val="2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8"/>
      <color rgb="FF000000"/>
      <name val="Tahoma"/>
      <family val="2"/>
      <charset val="238"/>
    </font>
    <font>
      <b/>
      <i/>
      <sz val="12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2"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top" wrapText="1"/>
    </xf>
    <xf numFmtId="10" fontId="2" fillId="6" borderId="4" xfId="2" applyNumberFormat="1" applyFont="1" applyFill="1" applyBorder="1" applyAlignment="1">
      <alignment horizontal="center" vertical="center" wrapText="1"/>
    </xf>
    <xf numFmtId="10" fontId="3" fillId="7" borderId="4" xfId="2" applyNumberFormat="1" applyFont="1" applyFill="1" applyBorder="1" applyAlignment="1">
      <alignment horizontal="center" vertical="center" wrapText="1"/>
    </xf>
    <xf numFmtId="164" fontId="6" fillId="5" borderId="4" xfId="1" applyFont="1" applyFill="1" applyBorder="1" applyAlignment="1">
      <alignment horizontal="right" vertical="center" wrapText="1"/>
    </xf>
    <xf numFmtId="164" fontId="6" fillId="6" borderId="4" xfId="1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10" fontId="2" fillId="8" borderId="4" xfId="2" applyNumberFormat="1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164" fontId="7" fillId="7" borderId="4" xfId="1" applyFont="1" applyFill="1" applyBorder="1" applyAlignment="1">
      <alignment horizontal="right" vertical="center" wrapText="1"/>
    </xf>
    <xf numFmtId="10" fontId="2" fillId="7" borderId="4" xfId="2" applyNumberFormat="1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left" vertical="center" wrapText="1"/>
    </xf>
    <xf numFmtId="0" fontId="3" fillId="7" borderId="6" xfId="0" applyFont="1" applyFill="1" applyBorder="1" applyAlignment="1">
      <alignment horizontal="left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164" fontId="2" fillId="7" borderId="9" xfId="0" applyNumberFormat="1" applyFont="1" applyFill="1" applyBorder="1" applyAlignment="1">
      <alignment horizontal="center" vertical="center" wrapText="1"/>
    </xf>
    <xf numFmtId="164" fontId="6" fillId="5" borderId="3" xfId="1" applyFont="1" applyFill="1" applyBorder="1" applyAlignment="1">
      <alignment horizontal="right" vertical="center" wrapText="1"/>
    </xf>
    <xf numFmtId="4" fontId="6" fillId="6" borderId="4" xfId="1" applyNumberFormat="1" applyFont="1" applyFill="1" applyBorder="1" applyAlignment="1">
      <alignment horizontal="right" vertical="center" wrapText="1"/>
    </xf>
    <xf numFmtId="164" fontId="6" fillId="7" borderId="4" xfId="1" applyFont="1" applyFill="1" applyBorder="1" applyAlignment="1">
      <alignment horizontal="right" vertical="center" wrapText="1"/>
    </xf>
    <xf numFmtId="164" fontId="6" fillId="8" borderId="4" xfId="1" applyFont="1" applyFill="1" applyBorder="1" applyAlignment="1">
      <alignment horizontal="righ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10" fontId="2" fillId="6" borderId="7" xfId="2" applyNumberFormat="1" applyFont="1" applyFill="1" applyBorder="1" applyAlignment="1">
      <alignment horizontal="center" vertical="center" wrapText="1"/>
    </xf>
    <xf numFmtId="164" fontId="6" fillId="6" borderId="8" xfId="1" applyFont="1" applyFill="1" applyBorder="1" applyAlignment="1">
      <alignment horizontal="right" vertical="center" wrapText="1"/>
    </xf>
    <xf numFmtId="10" fontId="6" fillId="6" borderId="4" xfId="2" applyNumberFormat="1" applyFont="1" applyFill="1" applyBorder="1" applyAlignment="1">
      <alignment horizontal="center" vertical="center" wrapText="1"/>
    </xf>
    <xf numFmtId="2" fontId="6" fillId="6" borderId="4" xfId="1" applyNumberFormat="1" applyFont="1" applyFill="1" applyBorder="1" applyAlignment="1">
      <alignment horizontal="right" vertical="center" wrapText="1"/>
    </xf>
    <xf numFmtId="2" fontId="6" fillId="5" borderId="4" xfId="1" applyNumberFormat="1" applyFont="1" applyFill="1" applyBorder="1" applyAlignment="1">
      <alignment horizontal="right" vertical="center" wrapText="1"/>
    </xf>
    <xf numFmtId="49" fontId="2" fillId="6" borderId="4" xfId="0" applyNumberFormat="1" applyFont="1" applyFill="1" applyBorder="1" applyAlignment="1">
      <alignment horizontal="center" vertical="center" wrapText="1"/>
    </xf>
    <xf numFmtId="164" fontId="8" fillId="5" borderId="4" xfId="1" applyFont="1" applyFill="1" applyBorder="1" applyAlignment="1">
      <alignment horizontal="right" vertical="center" wrapText="1"/>
    </xf>
    <xf numFmtId="4" fontId="2" fillId="8" borderId="9" xfId="0" applyNumberFormat="1" applyFont="1" applyFill="1" applyBorder="1" applyAlignment="1">
      <alignment horizontal="center" vertical="center" wrapText="1"/>
    </xf>
    <xf numFmtId="4" fontId="2" fillId="8" borderId="9" xfId="1" applyNumberFormat="1" applyFont="1" applyFill="1" applyBorder="1" applyAlignment="1">
      <alignment horizontal="center" vertical="center" wrapText="1"/>
    </xf>
    <xf numFmtId="4" fontId="6" fillId="8" borderId="4" xfId="1" applyNumberFormat="1" applyFont="1" applyFill="1" applyBorder="1" applyAlignment="1">
      <alignment horizontal="right" vertical="center" wrapText="1"/>
    </xf>
    <xf numFmtId="4" fontId="7" fillId="7" borderId="4" xfId="1" applyNumberFormat="1" applyFont="1" applyFill="1" applyBorder="1" applyAlignment="1">
      <alignment horizontal="righ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left" vertical="center" wrapText="1"/>
    </xf>
    <xf numFmtId="164" fontId="6" fillId="6" borderId="13" xfId="1" applyFont="1" applyFill="1" applyBorder="1" applyAlignment="1">
      <alignment horizontal="right" vertical="center" wrapText="1"/>
    </xf>
    <xf numFmtId="2" fontId="8" fillId="5" borderId="4" xfId="1" applyNumberFormat="1" applyFont="1" applyFill="1" applyBorder="1" applyAlignment="1">
      <alignment horizontal="right" vertical="center" wrapText="1"/>
    </xf>
    <xf numFmtId="2" fontId="6" fillId="5" borderId="3" xfId="1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left" vertical="center" wrapText="1"/>
    </xf>
    <xf numFmtId="0" fontId="3" fillId="7" borderId="11" xfId="0" applyFont="1" applyFill="1" applyBorder="1" applyAlignment="1">
      <alignment horizontal="left" vertical="center" wrapText="1"/>
    </xf>
    <xf numFmtId="0" fontId="3" fillId="7" borderId="7" xfId="0" applyFont="1" applyFill="1" applyBorder="1" applyAlignment="1">
      <alignment horizontal="left" vertical="center" wrapText="1"/>
    </xf>
    <xf numFmtId="0" fontId="3" fillId="8" borderId="6" xfId="0" applyFont="1" applyFill="1" applyBorder="1" applyAlignment="1">
      <alignment horizontal="left" vertical="center" wrapText="1"/>
    </xf>
    <xf numFmtId="0" fontId="3" fillId="8" borderId="11" xfId="0" applyFont="1" applyFill="1" applyBorder="1" applyAlignment="1">
      <alignment horizontal="left" vertical="center" wrapText="1"/>
    </xf>
    <xf numFmtId="0" fontId="3" fillId="8" borderId="7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2"/>
  <sheetViews>
    <sheetView tabSelected="1" workbookViewId="0">
      <pane ySplit="4" topLeftCell="A5" activePane="bottomLeft" state="frozen"/>
      <selection pane="bottomLeft" activeCell="F3" sqref="F3:F4"/>
    </sheetView>
  </sheetViews>
  <sheetFormatPr defaultRowHeight="10.199999999999999" x14ac:dyDescent="0.2"/>
  <cols>
    <col min="1" max="1" width="7.42578125" customWidth="1"/>
    <col min="2" max="2" width="64" customWidth="1"/>
    <col min="3" max="3" width="22.42578125" customWidth="1"/>
    <col min="4" max="5" width="7.42578125" customWidth="1"/>
    <col min="6" max="6" width="19.140625" style="1" customWidth="1"/>
    <col min="7" max="7" width="20.7109375" style="1" customWidth="1"/>
    <col min="8" max="8" width="22.28515625" customWidth="1"/>
    <col min="9" max="9" width="29.28515625" style="1" customWidth="1"/>
    <col min="10" max="10" width="20.85546875" style="1" customWidth="1"/>
  </cols>
  <sheetData>
    <row r="1" spans="1:10" ht="22.5" customHeight="1" x14ac:dyDescent="0.2">
      <c r="A1" s="54" t="s">
        <v>70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24" customHeight="1" x14ac:dyDescent="0.2">
      <c r="A2" s="55"/>
      <c r="B2" s="55"/>
      <c r="C2" s="55"/>
      <c r="D2" s="55"/>
      <c r="E2" s="55"/>
      <c r="F2" s="55"/>
      <c r="G2" s="55"/>
      <c r="H2" s="55"/>
      <c r="I2" s="55"/>
      <c r="J2" s="55"/>
    </row>
    <row r="3" spans="1:10" ht="32.4" customHeight="1" x14ac:dyDescent="0.2">
      <c r="A3" s="59" t="s">
        <v>0</v>
      </c>
      <c r="B3" s="57" t="s">
        <v>1</v>
      </c>
      <c r="C3" s="57" t="s">
        <v>2</v>
      </c>
      <c r="D3" s="60" t="s">
        <v>3</v>
      </c>
      <c r="E3" s="61"/>
      <c r="F3" s="57" t="s">
        <v>18</v>
      </c>
      <c r="G3" s="57" t="s">
        <v>62</v>
      </c>
      <c r="H3" s="59" t="s">
        <v>63</v>
      </c>
      <c r="I3" s="59" t="s">
        <v>71</v>
      </c>
      <c r="J3" s="57" t="s">
        <v>72</v>
      </c>
    </row>
    <row r="4" spans="1:10" ht="56.4" customHeight="1" x14ac:dyDescent="0.2">
      <c r="A4" s="59"/>
      <c r="B4" s="58"/>
      <c r="C4" s="58"/>
      <c r="D4" s="5" t="s">
        <v>4</v>
      </c>
      <c r="E4" s="5" t="s">
        <v>5</v>
      </c>
      <c r="F4" s="58"/>
      <c r="G4" s="58"/>
      <c r="H4" s="59"/>
      <c r="I4" s="59"/>
      <c r="J4" s="58"/>
    </row>
    <row r="5" spans="1:10" s="2" customFormat="1" ht="15" customHeight="1" x14ac:dyDescent="0.2">
      <c r="A5" s="6">
        <v>1</v>
      </c>
      <c r="B5" s="7">
        <v>2</v>
      </c>
      <c r="C5" s="7">
        <v>3</v>
      </c>
      <c r="D5" s="6">
        <v>4</v>
      </c>
      <c r="E5" s="6">
        <v>5</v>
      </c>
      <c r="F5" s="7">
        <v>6</v>
      </c>
      <c r="G5" s="7">
        <v>7</v>
      </c>
      <c r="H5" s="6">
        <v>8</v>
      </c>
      <c r="I5" s="6">
        <v>9</v>
      </c>
      <c r="J5" s="7" t="s">
        <v>19</v>
      </c>
    </row>
    <row r="6" spans="1:10" s="8" customFormat="1" ht="15" customHeight="1" x14ac:dyDescent="0.2">
      <c r="A6" s="6"/>
      <c r="B6" s="26" t="s">
        <v>29</v>
      </c>
      <c r="C6" s="27"/>
      <c r="D6" s="17"/>
      <c r="E6" s="18"/>
      <c r="F6" s="44">
        <f>F7+F8</f>
        <v>40866685.090000004</v>
      </c>
      <c r="G6" s="44">
        <f t="shared" ref="G6:I6" si="0">G7+G8</f>
        <v>6546991.6699999999</v>
      </c>
      <c r="H6" s="44">
        <f t="shared" si="0"/>
        <v>10695853.1</v>
      </c>
      <c r="I6" s="44">
        <f t="shared" si="0"/>
        <v>9520356.1400000006</v>
      </c>
      <c r="J6" s="19">
        <f>(G6+I6)/F6</f>
        <v>0.39316494045492445</v>
      </c>
    </row>
    <row r="7" spans="1:10" s="8" customFormat="1" ht="15" customHeight="1" x14ac:dyDescent="0.2">
      <c r="A7" s="6"/>
      <c r="B7" s="26" t="s">
        <v>30</v>
      </c>
      <c r="C7" s="27" t="s">
        <v>86</v>
      </c>
      <c r="D7" s="17"/>
      <c r="E7" s="18"/>
      <c r="F7" s="44">
        <f>F10+F30</f>
        <v>2202885.3200000003</v>
      </c>
      <c r="G7" s="44">
        <f>G10+G30</f>
        <v>357817.7</v>
      </c>
      <c r="H7" s="44">
        <f>H10+H30</f>
        <v>251669.09999999998</v>
      </c>
      <c r="I7" s="44">
        <f>I10+I30</f>
        <v>212530.55000000002</v>
      </c>
      <c r="J7" s="19">
        <f t="shared" ref="J7:J9" si="1">(G7+I7)/F7</f>
        <v>0.25890964219599044</v>
      </c>
    </row>
    <row r="8" spans="1:10" s="8" customFormat="1" ht="15" customHeight="1" x14ac:dyDescent="0.2">
      <c r="A8" s="6"/>
      <c r="B8" s="26" t="s">
        <v>25</v>
      </c>
      <c r="C8" s="27"/>
      <c r="D8" s="17"/>
      <c r="E8" s="18"/>
      <c r="F8" s="44">
        <f>F22+F35</f>
        <v>38663799.770000003</v>
      </c>
      <c r="G8" s="44">
        <f>G22+G35</f>
        <v>6189173.9699999997</v>
      </c>
      <c r="H8" s="44">
        <f>H22+H35</f>
        <v>10444184</v>
      </c>
      <c r="I8" s="44">
        <f>I22+I35</f>
        <v>9307825.5899999999</v>
      </c>
      <c r="J8" s="19">
        <f t="shared" si="1"/>
        <v>0.40081418929818746</v>
      </c>
    </row>
    <row r="9" spans="1:10" s="8" customFormat="1" ht="72.599999999999994" customHeight="1" x14ac:dyDescent="0.2">
      <c r="A9" s="6"/>
      <c r="B9" s="62" t="s">
        <v>53</v>
      </c>
      <c r="C9" s="63"/>
      <c r="D9" s="63"/>
      <c r="E9" s="64"/>
      <c r="F9" s="44">
        <f>F10+F22</f>
        <v>32268591.880000003</v>
      </c>
      <c r="G9" s="44">
        <f>G10+G22</f>
        <v>4223637.21</v>
      </c>
      <c r="H9" s="44">
        <f>H10+H22</f>
        <v>7132500.0999999996</v>
      </c>
      <c r="I9" s="45">
        <f>I10+I22</f>
        <v>5959303.7600000007</v>
      </c>
      <c r="J9" s="19">
        <f t="shared" si="1"/>
        <v>0.31556818493562355</v>
      </c>
    </row>
    <row r="10" spans="1:10" s="8" customFormat="1" ht="24.6" customHeight="1" x14ac:dyDescent="0.2">
      <c r="A10" s="20">
        <v>1</v>
      </c>
      <c r="B10" s="24" t="s">
        <v>21</v>
      </c>
      <c r="C10" s="25"/>
      <c r="D10" s="25"/>
      <c r="E10" s="16"/>
      <c r="F10" s="28">
        <f>SUM(F11:F21)</f>
        <v>1833375.32</v>
      </c>
      <c r="G10" s="28">
        <f>SUM(G11:G21)</f>
        <v>102090.65000000001</v>
      </c>
      <c r="H10" s="28">
        <f t="shared" ref="H10:I10" si="2">SUM(H11:H21)</f>
        <v>188164.09999999998</v>
      </c>
      <c r="I10" s="28">
        <f t="shared" si="2"/>
        <v>150848.45000000001</v>
      </c>
      <c r="J10" s="22">
        <f>(G10+I10)/F10</f>
        <v>0.13796362220039049</v>
      </c>
    </row>
    <row r="11" spans="1:10" s="8" customFormat="1" ht="67.95" customHeight="1" x14ac:dyDescent="0.2">
      <c r="A11" s="35" t="s">
        <v>31</v>
      </c>
      <c r="B11" s="14" t="s">
        <v>24</v>
      </c>
      <c r="C11" s="13" t="s">
        <v>22</v>
      </c>
      <c r="D11" s="13">
        <v>2017</v>
      </c>
      <c r="E11" s="13">
        <v>2019</v>
      </c>
      <c r="F11" s="11">
        <v>109401.35</v>
      </c>
      <c r="G11" s="11">
        <v>98228.45</v>
      </c>
      <c r="H11" s="30">
        <v>11172.9</v>
      </c>
      <c r="I11" s="12">
        <v>11139.72</v>
      </c>
      <c r="J11" s="39">
        <f>(G11+I11)/F11</f>
        <v>0.99969671306615493</v>
      </c>
    </row>
    <row r="12" spans="1:10" s="8" customFormat="1" ht="69" customHeight="1" x14ac:dyDescent="0.2">
      <c r="A12" s="35" t="s">
        <v>66</v>
      </c>
      <c r="B12" s="14" t="s">
        <v>54</v>
      </c>
      <c r="C12" s="3" t="s">
        <v>8</v>
      </c>
      <c r="D12" s="13">
        <v>2017</v>
      </c>
      <c r="E12" s="13">
        <v>2020</v>
      </c>
      <c r="F12" s="11">
        <v>18171</v>
      </c>
      <c r="G12" s="41">
        <v>0</v>
      </c>
      <c r="H12" s="30">
        <v>8157</v>
      </c>
      <c r="I12" s="12">
        <v>8057.52</v>
      </c>
      <c r="J12" s="39">
        <f t="shared" ref="J12:J37" si="3">(G12+I12)/F12</f>
        <v>0.44342743932639922</v>
      </c>
    </row>
    <row r="13" spans="1:10" s="8" customFormat="1" ht="60" customHeight="1" x14ac:dyDescent="0.2">
      <c r="A13" s="35" t="s">
        <v>32</v>
      </c>
      <c r="B13" s="4" t="s">
        <v>55</v>
      </c>
      <c r="C13" s="3" t="s">
        <v>8</v>
      </c>
      <c r="D13" s="3" t="s">
        <v>10</v>
      </c>
      <c r="E13" s="3">
        <v>2022</v>
      </c>
      <c r="F13" s="29">
        <v>186291</v>
      </c>
      <c r="G13" s="41">
        <v>0</v>
      </c>
      <c r="H13" s="30">
        <v>3690</v>
      </c>
      <c r="I13" s="12">
        <v>3681.39</v>
      </c>
      <c r="J13" s="39">
        <f t="shared" si="3"/>
        <v>1.9761502165966151E-2</v>
      </c>
    </row>
    <row r="14" spans="1:10" s="8" customFormat="1" ht="66.599999999999994" customHeight="1" x14ac:dyDescent="0.2">
      <c r="A14" s="35" t="s">
        <v>33</v>
      </c>
      <c r="B14" s="4" t="s">
        <v>12</v>
      </c>
      <c r="C14" s="3" t="s">
        <v>8</v>
      </c>
      <c r="D14" s="3" t="s">
        <v>10</v>
      </c>
      <c r="E14" s="3">
        <v>2020</v>
      </c>
      <c r="F14" s="29">
        <v>93107</v>
      </c>
      <c r="G14" s="11">
        <v>1931.1</v>
      </c>
      <c r="H14" s="30">
        <v>80133</v>
      </c>
      <c r="I14" s="12">
        <v>79219.61</v>
      </c>
      <c r="J14" s="39">
        <f t="shared" ref="J14:J15" si="4">(G14+I14)/F14</f>
        <v>0.87158548766472987</v>
      </c>
    </row>
    <row r="15" spans="1:10" s="8" customFormat="1" ht="60" customHeight="1" x14ac:dyDescent="0.2">
      <c r="A15" s="35" t="s">
        <v>34</v>
      </c>
      <c r="B15" s="4" t="s">
        <v>11</v>
      </c>
      <c r="C15" s="3" t="s">
        <v>8</v>
      </c>
      <c r="D15" s="3" t="s">
        <v>7</v>
      </c>
      <c r="E15" s="3" t="s">
        <v>9</v>
      </c>
      <c r="F15" s="29">
        <v>4166.1000000000004</v>
      </c>
      <c r="G15" s="11">
        <v>1931.1</v>
      </c>
      <c r="H15" s="30">
        <v>2235</v>
      </c>
      <c r="I15" s="12">
        <v>2153.52</v>
      </c>
      <c r="J15" s="39">
        <f t="shared" si="4"/>
        <v>0.98044214013105768</v>
      </c>
    </row>
    <row r="16" spans="1:10" s="8" customFormat="1" ht="60" customHeight="1" x14ac:dyDescent="0.2">
      <c r="A16" s="35" t="s">
        <v>35</v>
      </c>
      <c r="B16" s="14" t="s">
        <v>64</v>
      </c>
      <c r="C16" s="3" t="s">
        <v>65</v>
      </c>
      <c r="D16" s="3">
        <v>2019</v>
      </c>
      <c r="E16" s="3">
        <v>2022</v>
      </c>
      <c r="F16" s="29">
        <v>456824.37</v>
      </c>
      <c r="G16" s="41">
        <v>0</v>
      </c>
      <c r="H16" s="30">
        <v>13029.2</v>
      </c>
      <c r="I16" s="12">
        <v>6500</v>
      </c>
      <c r="J16" s="39">
        <f t="shared" ref="J16" si="5">(G16+I16)/F16</f>
        <v>1.4228662976101735E-2</v>
      </c>
    </row>
    <row r="17" spans="1:10" s="8" customFormat="1" ht="60" customHeight="1" x14ac:dyDescent="0.2">
      <c r="A17" s="35" t="s">
        <v>73</v>
      </c>
      <c r="B17" s="14" t="s">
        <v>74</v>
      </c>
      <c r="C17" s="3" t="s">
        <v>8</v>
      </c>
      <c r="D17" s="15" t="s">
        <v>9</v>
      </c>
      <c r="E17" s="15" t="s">
        <v>79</v>
      </c>
      <c r="F17" s="29">
        <v>64220</v>
      </c>
      <c r="G17" s="41">
        <v>0</v>
      </c>
      <c r="H17" s="30">
        <v>0</v>
      </c>
      <c r="I17" s="40">
        <v>0</v>
      </c>
      <c r="J17" s="39">
        <f t="shared" ref="J17:J20" si="6">(G17+I17)/F17</f>
        <v>0</v>
      </c>
    </row>
    <row r="18" spans="1:10" s="8" customFormat="1" ht="60" customHeight="1" x14ac:dyDescent="0.2">
      <c r="A18" s="35" t="s">
        <v>36</v>
      </c>
      <c r="B18" s="14" t="s">
        <v>75</v>
      </c>
      <c r="C18" s="3" t="s">
        <v>8</v>
      </c>
      <c r="D18" s="15" t="s">
        <v>9</v>
      </c>
      <c r="E18" s="15" t="s">
        <v>80</v>
      </c>
      <c r="F18" s="29">
        <v>610181.80000000005</v>
      </c>
      <c r="G18" s="41">
        <v>0</v>
      </c>
      <c r="H18" s="30">
        <v>65146</v>
      </c>
      <c r="I18" s="12">
        <v>35500</v>
      </c>
      <c r="J18" s="39">
        <f t="shared" si="6"/>
        <v>5.8179381948134143E-2</v>
      </c>
    </row>
    <row r="19" spans="1:10" s="8" customFormat="1" ht="60" customHeight="1" x14ac:dyDescent="0.2">
      <c r="A19" s="35" t="s">
        <v>37</v>
      </c>
      <c r="B19" s="14" t="s">
        <v>76</v>
      </c>
      <c r="C19" s="3" t="s">
        <v>8</v>
      </c>
      <c r="D19" s="15" t="s">
        <v>9</v>
      </c>
      <c r="E19" s="15" t="s">
        <v>79</v>
      </c>
      <c r="F19" s="29">
        <v>118855</v>
      </c>
      <c r="G19" s="41">
        <v>0</v>
      </c>
      <c r="H19" s="30">
        <v>0</v>
      </c>
      <c r="I19" s="40">
        <v>0</v>
      </c>
      <c r="J19" s="39">
        <f t="shared" si="6"/>
        <v>0</v>
      </c>
    </row>
    <row r="20" spans="1:10" s="8" customFormat="1" ht="60" customHeight="1" x14ac:dyDescent="0.2">
      <c r="A20" s="35" t="s">
        <v>38</v>
      </c>
      <c r="B20" s="14" t="s">
        <v>77</v>
      </c>
      <c r="C20" s="3" t="s">
        <v>8</v>
      </c>
      <c r="D20" s="15" t="s">
        <v>9</v>
      </c>
      <c r="E20" s="15" t="s">
        <v>79</v>
      </c>
      <c r="F20" s="29">
        <v>86857.7</v>
      </c>
      <c r="G20" s="41">
        <v>0</v>
      </c>
      <c r="H20" s="30">
        <v>4601</v>
      </c>
      <c r="I20" s="12">
        <v>4596.6899999999996</v>
      </c>
      <c r="J20" s="39">
        <f t="shared" si="6"/>
        <v>5.2922078295879346E-2</v>
      </c>
    </row>
    <row r="21" spans="1:10" s="8" customFormat="1" ht="83.4" customHeight="1" x14ac:dyDescent="0.2">
      <c r="A21" s="35" t="s">
        <v>39</v>
      </c>
      <c r="B21" s="14" t="s">
        <v>78</v>
      </c>
      <c r="C21" s="3" t="s">
        <v>8</v>
      </c>
      <c r="D21" s="15" t="s">
        <v>9</v>
      </c>
      <c r="E21" s="15" t="s">
        <v>81</v>
      </c>
      <c r="F21" s="29">
        <v>85300</v>
      </c>
      <c r="G21" s="41">
        <v>0</v>
      </c>
      <c r="H21" s="30">
        <v>0</v>
      </c>
      <c r="I21" s="40">
        <v>0</v>
      </c>
      <c r="J21" s="39">
        <f t="shared" ref="J21" si="7">(G21+I21)/F21</f>
        <v>0</v>
      </c>
    </row>
    <row r="22" spans="1:10" s="8" customFormat="1" ht="22.2" customHeight="1" x14ac:dyDescent="0.2">
      <c r="A22" s="36">
        <v>2</v>
      </c>
      <c r="B22" s="65" t="s">
        <v>25</v>
      </c>
      <c r="C22" s="66"/>
      <c r="D22" s="66"/>
      <c r="E22" s="67"/>
      <c r="F22" s="31">
        <f>SUM(F23:F28)</f>
        <v>30435216.560000002</v>
      </c>
      <c r="G22" s="31">
        <f t="shared" ref="G22:I22" si="8">SUM(G23:G28)</f>
        <v>4121546.5599999996</v>
      </c>
      <c r="H22" s="31">
        <f t="shared" si="8"/>
        <v>6944336</v>
      </c>
      <c r="I22" s="31">
        <f t="shared" si="8"/>
        <v>5808455.3100000005</v>
      </c>
      <c r="J22" s="22">
        <f t="shared" si="3"/>
        <v>0.32626683797120321</v>
      </c>
    </row>
    <row r="23" spans="1:10" ht="60" customHeight="1" x14ac:dyDescent="0.2">
      <c r="A23" s="35" t="s">
        <v>57</v>
      </c>
      <c r="B23" s="4" t="s">
        <v>11</v>
      </c>
      <c r="C23" s="3" t="s">
        <v>8</v>
      </c>
      <c r="D23" s="3" t="s">
        <v>7</v>
      </c>
      <c r="E23" s="3" t="s">
        <v>9</v>
      </c>
      <c r="F23" s="29">
        <v>4622397.05</v>
      </c>
      <c r="G23" s="43">
        <v>3027757.05</v>
      </c>
      <c r="H23" s="30">
        <v>1594640</v>
      </c>
      <c r="I23" s="12">
        <v>1594568.34</v>
      </c>
      <c r="J23" s="9">
        <f t="shared" si="3"/>
        <v>0.99998449722098193</v>
      </c>
    </row>
    <row r="24" spans="1:10" ht="66.599999999999994" customHeight="1" x14ac:dyDescent="0.2">
      <c r="A24" s="35" t="s">
        <v>40</v>
      </c>
      <c r="B24" s="4" t="s">
        <v>12</v>
      </c>
      <c r="C24" s="3" t="s">
        <v>8</v>
      </c>
      <c r="D24" s="3" t="s">
        <v>10</v>
      </c>
      <c r="E24" s="3">
        <v>2020</v>
      </c>
      <c r="F24" s="29">
        <v>8038454.7300000004</v>
      </c>
      <c r="G24" s="43">
        <v>753167.73</v>
      </c>
      <c r="H24" s="30">
        <v>5239467</v>
      </c>
      <c r="I24" s="12">
        <v>4103658.82</v>
      </c>
      <c r="J24" s="9">
        <f t="shared" si="3"/>
        <v>0.60419902992972374</v>
      </c>
    </row>
    <row r="25" spans="1:10" ht="60" customHeight="1" x14ac:dyDescent="0.2">
      <c r="A25" s="35" t="s">
        <v>41</v>
      </c>
      <c r="B25" s="4" t="s">
        <v>56</v>
      </c>
      <c r="C25" s="3" t="s">
        <v>8</v>
      </c>
      <c r="D25" s="3">
        <v>2017</v>
      </c>
      <c r="E25" s="3">
        <v>2020</v>
      </c>
      <c r="F25" s="29">
        <v>2068004</v>
      </c>
      <c r="G25" s="43">
        <v>17220</v>
      </c>
      <c r="H25" s="30">
        <v>110229</v>
      </c>
      <c r="I25" s="12">
        <v>110228.15</v>
      </c>
      <c r="J25" s="9">
        <f t="shared" si="3"/>
        <v>6.162858002208893E-2</v>
      </c>
    </row>
    <row r="26" spans="1:10" s="8" customFormat="1" ht="75" customHeight="1" x14ac:dyDescent="0.2">
      <c r="A26" s="35" t="s">
        <v>42</v>
      </c>
      <c r="B26" s="14" t="s">
        <v>26</v>
      </c>
      <c r="C26" s="3" t="s">
        <v>8</v>
      </c>
      <c r="D26" s="13">
        <v>2015</v>
      </c>
      <c r="E26" s="13">
        <v>2022</v>
      </c>
      <c r="F26" s="11">
        <v>14080208.779999999</v>
      </c>
      <c r="G26" s="43">
        <v>323401.78000000003</v>
      </c>
      <c r="H26" s="30">
        <v>0</v>
      </c>
      <c r="I26" s="40">
        <v>0</v>
      </c>
      <c r="J26" s="9">
        <f t="shared" si="3"/>
        <v>2.2968535840134044E-2</v>
      </c>
    </row>
    <row r="27" spans="1:10" s="8" customFormat="1" ht="75" customHeight="1" x14ac:dyDescent="0.2">
      <c r="A27" s="35" t="s">
        <v>43</v>
      </c>
      <c r="B27" s="14" t="s">
        <v>74</v>
      </c>
      <c r="C27" s="3" t="s">
        <v>8</v>
      </c>
      <c r="D27" s="13">
        <v>2019</v>
      </c>
      <c r="E27" s="13">
        <v>2021</v>
      </c>
      <c r="F27" s="11">
        <v>1599977</v>
      </c>
      <c r="G27" s="52">
        <v>0</v>
      </c>
      <c r="H27" s="30">
        <v>0</v>
      </c>
      <c r="I27" s="40">
        <v>0</v>
      </c>
      <c r="J27" s="9">
        <f t="shared" ref="J27:J28" si="9">(G27+I27)/F27</f>
        <v>0</v>
      </c>
    </row>
    <row r="28" spans="1:10" s="8" customFormat="1" ht="75" customHeight="1" x14ac:dyDescent="0.2">
      <c r="A28" s="35" t="s">
        <v>82</v>
      </c>
      <c r="B28" s="14" t="s">
        <v>76</v>
      </c>
      <c r="C28" s="3" t="s">
        <v>8</v>
      </c>
      <c r="D28" s="13">
        <v>2019</v>
      </c>
      <c r="E28" s="13">
        <v>2021</v>
      </c>
      <c r="F28" s="11">
        <v>26175</v>
      </c>
      <c r="G28" s="52">
        <v>0</v>
      </c>
      <c r="H28" s="30">
        <v>0</v>
      </c>
      <c r="I28" s="40">
        <v>0</v>
      </c>
      <c r="J28" s="9">
        <f t="shared" si="9"/>
        <v>0</v>
      </c>
    </row>
    <row r="29" spans="1:10" s="8" customFormat="1" ht="32.4" customHeight="1" x14ac:dyDescent="0.2">
      <c r="A29" s="6"/>
      <c r="B29" s="68" t="s">
        <v>27</v>
      </c>
      <c r="C29" s="69"/>
      <c r="D29" s="69"/>
      <c r="E29" s="70"/>
      <c r="F29" s="32">
        <f>F30+F35</f>
        <v>8598093.2100000009</v>
      </c>
      <c r="G29" s="46">
        <f>G30+G35</f>
        <v>2323354.46</v>
      </c>
      <c r="H29" s="46">
        <f>H30+H35</f>
        <v>3563353</v>
      </c>
      <c r="I29" s="46">
        <f>I30+I35</f>
        <v>3561052.3800000004</v>
      </c>
      <c r="J29" s="9">
        <f t="shared" si="3"/>
        <v>0.68438509519251878</v>
      </c>
    </row>
    <row r="30" spans="1:10" s="8" customFormat="1" ht="25.8" customHeight="1" x14ac:dyDescent="0.2">
      <c r="A30" s="20">
        <v>3</v>
      </c>
      <c r="B30" s="23" t="s">
        <v>21</v>
      </c>
      <c r="C30" s="20"/>
      <c r="D30" s="20"/>
      <c r="E30" s="20"/>
      <c r="F30" s="21">
        <f>SUM(F31:F34)</f>
        <v>369510</v>
      </c>
      <c r="G30" s="21">
        <f t="shared" ref="G30:I30" si="10">SUM(G31:G34)</f>
        <v>255727.05</v>
      </c>
      <c r="H30" s="21">
        <f t="shared" si="10"/>
        <v>63505</v>
      </c>
      <c r="I30" s="21">
        <f t="shared" si="10"/>
        <v>61682.1</v>
      </c>
      <c r="J30" s="10">
        <f t="shared" si="3"/>
        <v>0.85900016237720211</v>
      </c>
    </row>
    <row r="31" spans="1:10" ht="69" customHeight="1" x14ac:dyDescent="0.2">
      <c r="A31" s="35" t="s">
        <v>44</v>
      </c>
      <c r="B31" s="34" t="s">
        <v>13</v>
      </c>
      <c r="C31" s="3" t="s">
        <v>8</v>
      </c>
      <c r="D31" s="3" t="s">
        <v>14</v>
      </c>
      <c r="E31" s="3">
        <v>2019</v>
      </c>
      <c r="F31" s="29">
        <v>195510</v>
      </c>
      <c r="G31" s="11">
        <v>167005</v>
      </c>
      <c r="H31" s="30">
        <v>28505</v>
      </c>
      <c r="I31" s="12">
        <v>28505</v>
      </c>
      <c r="J31" s="9">
        <f t="shared" si="3"/>
        <v>1</v>
      </c>
    </row>
    <row r="32" spans="1:10" s="8" customFormat="1" ht="46.2" customHeight="1" x14ac:dyDescent="0.2">
      <c r="A32" s="33" t="s">
        <v>45</v>
      </c>
      <c r="B32" s="34" t="s">
        <v>60</v>
      </c>
      <c r="C32" s="13" t="s">
        <v>23</v>
      </c>
      <c r="D32" s="3">
        <v>2018</v>
      </c>
      <c r="E32" s="3">
        <v>2019</v>
      </c>
      <c r="F32" s="29">
        <v>120000</v>
      </c>
      <c r="G32" s="11">
        <v>88722.05</v>
      </c>
      <c r="H32" s="30">
        <v>31000</v>
      </c>
      <c r="I32" s="12">
        <v>31000</v>
      </c>
      <c r="J32" s="9">
        <f t="shared" ref="J32" si="11">(G32+I32)/F32</f>
        <v>0.99768374999999998</v>
      </c>
    </row>
    <row r="33" spans="1:10" s="8" customFormat="1" ht="46.2" customHeight="1" x14ac:dyDescent="0.2">
      <c r="A33" s="33" t="s">
        <v>46</v>
      </c>
      <c r="B33" s="14" t="s">
        <v>17</v>
      </c>
      <c r="C33" s="3" t="s">
        <v>8</v>
      </c>
      <c r="D33" s="3">
        <v>2016</v>
      </c>
      <c r="E33" s="3">
        <v>2019</v>
      </c>
      <c r="F33" s="29">
        <v>4000</v>
      </c>
      <c r="G33" s="41">
        <v>0</v>
      </c>
      <c r="H33" s="30">
        <v>4000</v>
      </c>
      <c r="I33" s="12">
        <v>2177.1</v>
      </c>
      <c r="J33" s="9">
        <f t="shared" ref="J33:J34" si="12">(G33+I33)/F33</f>
        <v>0.54427499999999995</v>
      </c>
    </row>
    <row r="34" spans="1:10" s="8" customFormat="1" ht="57" customHeight="1" x14ac:dyDescent="0.2">
      <c r="A34" s="33" t="s">
        <v>83</v>
      </c>
      <c r="B34" s="14" t="s">
        <v>84</v>
      </c>
      <c r="C34" s="3" t="s">
        <v>8</v>
      </c>
      <c r="D34" s="3">
        <v>2019</v>
      </c>
      <c r="E34" s="3">
        <v>2020</v>
      </c>
      <c r="F34" s="29">
        <v>50000</v>
      </c>
      <c r="G34" s="41">
        <v>0</v>
      </c>
      <c r="H34" s="30">
        <v>0</v>
      </c>
      <c r="I34" s="40">
        <v>0</v>
      </c>
      <c r="J34" s="9">
        <f t="shared" si="12"/>
        <v>0</v>
      </c>
    </row>
    <row r="35" spans="1:10" s="8" customFormat="1" ht="24" customHeight="1" x14ac:dyDescent="0.2">
      <c r="A35" s="20">
        <v>4</v>
      </c>
      <c r="B35" s="65" t="s">
        <v>25</v>
      </c>
      <c r="C35" s="66"/>
      <c r="D35" s="66"/>
      <c r="E35" s="67"/>
      <c r="F35" s="21">
        <f>SUM(F36:F43)</f>
        <v>8228583.21</v>
      </c>
      <c r="G35" s="47">
        <f>SUM(G36:G43)</f>
        <v>2067627.41</v>
      </c>
      <c r="H35" s="47">
        <f>SUM(H36:H43)</f>
        <v>3499848</v>
      </c>
      <c r="I35" s="47">
        <f>SUM(I36:I43)</f>
        <v>3499370.2800000003</v>
      </c>
      <c r="J35" s="10">
        <f t="shared" si="3"/>
        <v>0.67654388950391386</v>
      </c>
    </row>
    <row r="36" spans="1:10" ht="60" customHeight="1" x14ac:dyDescent="0.2">
      <c r="A36" s="33" t="s">
        <v>47</v>
      </c>
      <c r="B36" s="4" t="s">
        <v>15</v>
      </c>
      <c r="C36" s="3" t="s">
        <v>8</v>
      </c>
      <c r="D36" s="3" t="s">
        <v>16</v>
      </c>
      <c r="E36" s="3">
        <v>2021</v>
      </c>
      <c r="F36" s="29">
        <v>337015.8</v>
      </c>
      <c r="G36" s="41">
        <v>0</v>
      </c>
      <c r="H36" s="30" t="s">
        <v>6</v>
      </c>
      <c r="I36" s="40">
        <v>0</v>
      </c>
      <c r="J36" s="9">
        <f t="shared" si="3"/>
        <v>0</v>
      </c>
    </row>
    <row r="37" spans="1:10" ht="60" customHeight="1" x14ac:dyDescent="0.2">
      <c r="A37" s="33" t="s">
        <v>58</v>
      </c>
      <c r="B37" s="4" t="s">
        <v>17</v>
      </c>
      <c r="C37" s="3" t="s">
        <v>8</v>
      </c>
      <c r="D37" s="3" t="s">
        <v>7</v>
      </c>
      <c r="E37" s="3">
        <v>2019</v>
      </c>
      <c r="F37" s="29">
        <v>3449315.72</v>
      </c>
      <c r="G37" s="11">
        <v>1474357.72</v>
      </c>
      <c r="H37" s="30">
        <v>1974958</v>
      </c>
      <c r="I37" s="12">
        <v>1974484.18</v>
      </c>
      <c r="J37" s="9">
        <f t="shared" si="3"/>
        <v>0.99986263362403938</v>
      </c>
    </row>
    <row r="38" spans="1:10" s="8" customFormat="1" ht="67.8" customHeight="1" x14ac:dyDescent="0.2">
      <c r="A38" s="35" t="s">
        <v>48</v>
      </c>
      <c r="B38" s="14" t="s">
        <v>28</v>
      </c>
      <c r="C38" s="3" t="s">
        <v>8</v>
      </c>
      <c r="D38" s="3">
        <v>2016</v>
      </c>
      <c r="E38" s="3">
        <v>2019</v>
      </c>
      <c r="F38" s="29">
        <v>176000</v>
      </c>
      <c r="G38" s="11">
        <v>136000</v>
      </c>
      <c r="H38" s="30">
        <v>40000</v>
      </c>
      <c r="I38" s="38">
        <v>40000</v>
      </c>
      <c r="J38" s="9">
        <f>(G38+I38)/F38</f>
        <v>1</v>
      </c>
    </row>
    <row r="39" spans="1:10" ht="60" customHeight="1" x14ac:dyDescent="0.2">
      <c r="A39" s="33" t="s">
        <v>59</v>
      </c>
      <c r="B39" s="4" t="s">
        <v>61</v>
      </c>
      <c r="C39" s="3" t="s">
        <v>8</v>
      </c>
      <c r="D39" s="3">
        <v>2018</v>
      </c>
      <c r="E39" s="3">
        <v>2019</v>
      </c>
      <c r="F39" s="29">
        <v>1942159.69</v>
      </c>
      <c r="G39" s="11">
        <v>457269.69</v>
      </c>
      <c r="H39" s="30">
        <v>1484890</v>
      </c>
      <c r="I39" s="12">
        <v>1484886.1</v>
      </c>
      <c r="J39" s="37">
        <f t="shared" ref="J39" si="13">(G39+I39)/F39</f>
        <v>0.99999799192619432</v>
      </c>
    </row>
    <row r="40" spans="1:10" s="8" customFormat="1" ht="60" customHeight="1" x14ac:dyDescent="0.2">
      <c r="A40" s="42" t="s">
        <v>49</v>
      </c>
      <c r="B40" s="14" t="s">
        <v>67</v>
      </c>
      <c r="C40" s="3" t="s">
        <v>8</v>
      </c>
      <c r="D40" s="3">
        <v>2019</v>
      </c>
      <c r="E40" s="3">
        <v>2020</v>
      </c>
      <c r="F40" s="53">
        <v>0</v>
      </c>
      <c r="G40" s="41">
        <v>0</v>
      </c>
      <c r="H40" s="30">
        <v>0</v>
      </c>
      <c r="I40" s="40">
        <v>0</v>
      </c>
      <c r="J40" s="37">
        <v>0</v>
      </c>
    </row>
    <row r="41" spans="1:10" ht="56.4" customHeight="1" x14ac:dyDescent="0.2">
      <c r="A41" s="42" t="s">
        <v>50</v>
      </c>
      <c r="B41" s="14" t="s">
        <v>68</v>
      </c>
      <c r="C41" s="3" t="s">
        <v>8</v>
      </c>
      <c r="D41" s="3">
        <v>2019</v>
      </c>
      <c r="E41" s="3">
        <v>2020</v>
      </c>
      <c r="F41" s="29">
        <v>160000</v>
      </c>
      <c r="G41" s="41">
        <v>0</v>
      </c>
      <c r="H41" s="30">
        <v>0</v>
      </c>
      <c r="I41" s="40">
        <v>0</v>
      </c>
      <c r="J41" s="37">
        <f t="shared" ref="J41" si="14">(G41+I41)/F41</f>
        <v>0</v>
      </c>
    </row>
    <row r="42" spans="1:10" ht="54.6" customHeight="1" x14ac:dyDescent="0.2">
      <c r="A42" s="42" t="s">
        <v>51</v>
      </c>
      <c r="B42" s="14" t="s">
        <v>69</v>
      </c>
      <c r="C42" s="3" t="s">
        <v>8</v>
      </c>
      <c r="D42" s="3">
        <v>2019</v>
      </c>
      <c r="E42" s="3">
        <v>2020</v>
      </c>
      <c r="F42" s="53">
        <v>0</v>
      </c>
      <c r="G42" s="41">
        <v>0</v>
      </c>
      <c r="H42" s="30">
        <v>0</v>
      </c>
      <c r="I42" s="40">
        <v>0</v>
      </c>
      <c r="J42" s="37">
        <v>0</v>
      </c>
    </row>
    <row r="43" spans="1:10" s="8" customFormat="1" ht="60" customHeight="1" x14ac:dyDescent="0.2">
      <c r="A43" s="42" t="s">
        <v>52</v>
      </c>
      <c r="B43" s="14" t="s">
        <v>87</v>
      </c>
      <c r="C43" s="3" t="s">
        <v>8</v>
      </c>
      <c r="D43" s="3">
        <v>2019</v>
      </c>
      <c r="E43" s="3">
        <v>2020</v>
      </c>
      <c r="F43" s="29">
        <v>2164092</v>
      </c>
      <c r="G43" s="41">
        <v>0</v>
      </c>
      <c r="H43" s="30">
        <v>0</v>
      </c>
      <c r="I43" s="40">
        <v>0</v>
      </c>
      <c r="J43" s="37">
        <f t="shared" ref="J43" si="15">(G43+I43)/F43</f>
        <v>0</v>
      </c>
    </row>
    <row r="45" spans="1:10" x14ac:dyDescent="0.2">
      <c r="A45" s="56" t="s">
        <v>20</v>
      </c>
      <c r="B45" s="56"/>
      <c r="C45" s="56"/>
      <c r="D45" s="56"/>
      <c r="E45" s="56"/>
      <c r="F45" s="56"/>
      <c r="G45" s="56"/>
      <c r="H45" s="56"/>
      <c r="I45" s="56"/>
      <c r="J45" s="56"/>
    </row>
    <row r="52" spans="7:7" x14ac:dyDescent="0.2">
      <c r="G52" s="1" t="s">
        <v>85</v>
      </c>
    </row>
  </sheetData>
  <mergeCells count="15">
    <mergeCell ref="A1:J2"/>
    <mergeCell ref="A45:J45"/>
    <mergeCell ref="J3:J4"/>
    <mergeCell ref="I3:I4"/>
    <mergeCell ref="A3:A4"/>
    <mergeCell ref="H3:H4"/>
    <mergeCell ref="G3:G4"/>
    <mergeCell ref="F3:F4"/>
    <mergeCell ref="D3:E3"/>
    <mergeCell ref="B3:B4"/>
    <mergeCell ref="C3:C4"/>
    <mergeCell ref="B9:E9"/>
    <mergeCell ref="B22:E22"/>
    <mergeCell ref="B29:E29"/>
    <mergeCell ref="B35:E35"/>
  </mergeCells>
  <printOptions horizontalCentered="1"/>
  <pageMargins left="0.78740157480314965" right="0.78740157480314965" top="1.5748031496062993" bottom="0.78740157480314965" header="0.98425196850393704" footer="0.78740157480314965"/>
  <pageSetup paperSize="8" scale="74" fitToHeight="4" orientation="portrait" r:id="rId1"/>
  <headerFooter>
    <oddHeader xml:space="preserve">&amp;R&amp;"+,Kursywa"&amp;24Załącznik Nr 11&amp;"Times New Roman,Kursywa"&amp;16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4"/>
  <sheetViews>
    <sheetView topLeftCell="A28" workbookViewId="0">
      <selection activeCell="F25" sqref="F25"/>
    </sheetView>
  </sheetViews>
  <sheetFormatPr defaultRowHeight="10.199999999999999" x14ac:dyDescent="0.2"/>
  <cols>
    <col min="1" max="1" width="7.42578125" customWidth="1"/>
    <col min="2" max="2" width="64" customWidth="1"/>
    <col min="3" max="3" width="22.42578125" customWidth="1"/>
    <col min="4" max="5" width="7.42578125" customWidth="1"/>
    <col min="6" max="6" width="19.140625" customWidth="1"/>
    <col min="7" max="7" width="20.7109375" customWidth="1"/>
    <col min="8" max="8" width="22.28515625" customWidth="1"/>
    <col min="9" max="9" width="25.42578125" customWidth="1"/>
    <col min="10" max="10" width="20.85546875" customWidth="1"/>
  </cols>
  <sheetData>
    <row r="1" spans="1:10" s="8" customFormat="1" ht="22.5" customHeight="1" x14ac:dyDescent="0.2">
      <c r="A1" s="54" t="s">
        <v>70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s="8" customFormat="1" ht="24" customHeight="1" x14ac:dyDescent="0.2">
      <c r="A2" s="55"/>
      <c r="B2" s="55"/>
      <c r="C2" s="55"/>
      <c r="D2" s="55"/>
      <c r="E2" s="55"/>
      <c r="F2" s="55"/>
      <c r="G2" s="55"/>
      <c r="H2" s="55"/>
      <c r="I2" s="55"/>
      <c r="J2" s="55"/>
    </row>
    <row r="3" spans="1:10" s="8" customFormat="1" ht="32.4" customHeight="1" x14ac:dyDescent="0.2">
      <c r="A3" s="59" t="s">
        <v>0</v>
      </c>
      <c r="B3" s="57" t="s">
        <v>1</v>
      </c>
      <c r="C3" s="57" t="s">
        <v>2</v>
      </c>
      <c r="D3" s="60" t="s">
        <v>3</v>
      </c>
      <c r="E3" s="61"/>
      <c r="F3" s="57" t="s">
        <v>18</v>
      </c>
      <c r="G3" s="57" t="s">
        <v>62</v>
      </c>
      <c r="H3" s="59" t="s">
        <v>63</v>
      </c>
      <c r="I3" s="59" t="s">
        <v>71</v>
      </c>
      <c r="J3" s="57" t="s">
        <v>72</v>
      </c>
    </row>
    <row r="4" spans="1:10" s="8" customFormat="1" ht="56.4" customHeight="1" x14ac:dyDescent="0.2">
      <c r="A4" s="59"/>
      <c r="B4" s="58"/>
      <c r="C4" s="58"/>
      <c r="D4" s="48" t="s">
        <v>4</v>
      </c>
      <c r="E4" s="48" t="s">
        <v>5</v>
      </c>
      <c r="F4" s="58"/>
      <c r="G4" s="58"/>
      <c r="H4" s="59"/>
      <c r="I4" s="59"/>
      <c r="J4" s="58"/>
    </row>
    <row r="5" spans="1:10" s="8" customFormat="1" ht="15" customHeight="1" x14ac:dyDescent="0.2">
      <c r="A5" s="6">
        <v>1</v>
      </c>
      <c r="B5" s="7">
        <v>2</v>
      </c>
      <c r="C5" s="7">
        <v>3</v>
      </c>
      <c r="D5" s="6">
        <v>4</v>
      </c>
      <c r="E5" s="6">
        <v>5</v>
      </c>
      <c r="F5" s="7">
        <v>6</v>
      </c>
      <c r="G5" s="7">
        <v>7</v>
      </c>
      <c r="H5" s="6">
        <v>8</v>
      </c>
      <c r="I5" s="6">
        <v>9</v>
      </c>
      <c r="J5" s="7" t="s">
        <v>19</v>
      </c>
    </row>
    <row r="6" spans="1:10" s="8" customFormat="1" ht="15" customHeight="1" x14ac:dyDescent="0.2">
      <c r="A6" s="6"/>
      <c r="B6" s="26" t="s">
        <v>29</v>
      </c>
      <c r="C6" s="27"/>
      <c r="D6" s="17"/>
      <c r="E6" s="18"/>
      <c r="F6" s="44">
        <f>F7+F8</f>
        <v>38831579.870000005</v>
      </c>
      <c r="G6" s="44">
        <f t="shared" ref="G6:I6" si="0">G7+G8</f>
        <v>6057036.1699999999</v>
      </c>
      <c r="H6" s="44">
        <f t="shared" si="0"/>
        <v>10502399</v>
      </c>
      <c r="I6" s="44">
        <f t="shared" si="0"/>
        <v>0</v>
      </c>
      <c r="J6" s="19">
        <f>(G6+I6)/F6</f>
        <v>0.1559822234963833</v>
      </c>
    </row>
    <row r="7" spans="1:10" s="8" customFormat="1" ht="15" customHeight="1" x14ac:dyDescent="0.2">
      <c r="A7" s="6"/>
      <c r="B7" s="26" t="s">
        <v>30</v>
      </c>
      <c r="C7" s="27" t="s">
        <v>86</v>
      </c>
      <c r="D7" s="17"/>
      <c r="E7" s="18"/>
      <c r="F7" s="44">
        <f>F10+F23</f>
        <v>369955.1</v>
      </c>
      <c r="G7" s="44">
        <f>G10+G23</f>
        <v>3862.2</v>
      </c>
      <c r="H7" s="44">
        <f>H10+H23</f>
        <v>98215</v>
      </c>
      <c r="I7" s="44">
        <f>I10+I23</f>
        <v>0</v>
      </c>
      <c r="J7" s="19">
        <f t="shared" ref="J7:J9" si="1">(G7+I7)/F7</f>
        <v>1.0439645243436298E-2</v>
      </c>
    </row>
    <row r="8" spans="1:10" s="8" customFormat="1" ht="15" customHeight="1" x14ac:dyDescent="0.2">
      <c r="A8" s="6"/>
      <c r="B8" s="26" t="s">
        <v>25</v>
      </c>
      <c r="C8" s="27"/>
      <c r="D8" s="17"/>
      <c r="E8" s="18"/>
      <c r="F8" s="44">
        <f>F16+F25</f>
        <v>38461624.770000003</v>
      </c>
      <c r="G8" s="44">
        <f>G16+G25</f>
        <v>6053173.9699999997</v>
      </c>
      <c r="H8" s="44">
        <f>H16+H25</f>
        <v>10404184</v>
      </c>
      <c r="I8" s="44">
        <f>I16+I25</f>
        <v>0</v>
      </c>
      <c r="J8" s="19">
        <f t="shared" si="1"/>
        <v>0.15738217005126273</v>
      </c>
    </row>
    <row r="9" spans="1:10" s="8" customFormat="1" ht="72.599999999999994" customHeight="1" x14ac:dyDescent="0.2">
      <c r="A9" s="6"/>
      <c r="B9" s="62" t="s">
        <v>53</v>
      </c>
      <c r="C9" s="63"/>
      <c r="D9" s="63"/>
      <c r="E9" s="64"/>
      <c r="F9" s="44">
        <f>F10+F16</f>
        <v>30774996.660000004</v>
      </c>
      <c r="G9" s="44">
        <f>G10+G16</f>
        <v>4125408.76</v>
      </c>
      <c r="H9" s="44">
        <f>H10+H16</f>
        <v>7038551</v>
      </c>
      <c r="I9" s="45">
        <f>I10+I16</f>
        <v>0</v>
      </c>
      <c r="J9" s="19">
        <f t="shared" si="1"/>
        <v>0.13405066475155872</v>
      </c>
    </row>
    <row r="10" spans="1:10" s="8" customFormat="1" ht="24.6" customHeight="1" x14ac:dyDescent="0.2">
      <c r="A10" s="20">
        <v>1</v>
      </c>
      <c r="B10" s="50" t="s">
        <v>21</v>
      </c>
      <c r="C10" s="25"/>
      <c r="D10" s="25"/>
      <c r="E10" s="49"/>
      <c r="F10" s="28">
        <f>SUM(F11:F15)</f>
        <v>365955.1</v>
      </c>
      <c r="G10" s="28">
        <f>SUM(G11:G15)</f>
        <v>3862.2</v>
      </c>
      <c r="H10" s="28">
        <f>SUM(H11:H15)</f>
        <v>94215</v>
      </c>
      <c r="I10" s="28">
        <f>SUM(I11:I15)</f>
        <v>0</v>
      </c>
      <c r="J10" s="22">
        <f>(G10+I10)/F10</f>
        <v>1.0553753725525345E-2</v>
      </c>
    </row>
    <row r="11" spans="1:10" s="8" customFormat="1" ht="69" customHeight="1" x14ac:dyDescent="0.2">
      <c r="A11" s="35" t="s">
        <v>66</v>
      </c>
      <c r="B11" s="14" t="s">
        <v>54</v>
      </c>
      <c r="C11" s="3" t="s">
        <v>8</v>
      </c>
      <c r="D11" s="13">
        <v>2017</v>
      </c>
      <c r="E11" s="13">
        <v>2020</v>
      </c>
      <c r="F11" s="11">
        <v>18171</v>
      </c>
      <c r="G11" s="41">
        <v>0</v>
      </c>
      <c r="H11" s="30">
        <v>8157</v>
      </c>
      <c r="I11" s="40">
        <v>0</v>
      </c>
      <c r="J11" s="39">
        <f t="shared" ref="J11:J27" si="2">(G11+I11)/F11</f>
        <v>0</v>
      </c>
    </row>
    <row r="12" spans="1:10" s="8" customFormat="1" ht="60" customHeight="1" x14ac:dyDescent="0.2">
      <c r="A12" s="35" t="s">
        <v>32</v>
      </c>
      <c r="B12" s="4" t="s">
        <v>55</v>
      </c>
      <c r="C12" s="3" t="s">
        <v>8</v>
      </c>
      <c r="D12" s="3" t="s">
        <v>10</v>
      </c>
      <c r="E12" s="3">
        <v>2022</v>
      </c>
      <c r="F12" s="29">
        <v>186291</v>
      </c>
      <c r="G12" s="41">
        <v>0</v>
      </c>
      <c r="H12" s="30">
        <v>3690</v>
      </c>
      <c r="I12" s="12">
        <v>0</v>
      </c>
      <c r="J12" s="39">
        <f t="shared" si="2"/>
        <v>0</v>
      </c>
    </row>
    <row r="13" spans="1:10" s="8" customFormat="1" ht="66.599999999999994" customHeight="1" x14ac:dyDescent="0.2">
      <c r="A13" s="35" t="s">
        <v>33</v>
      </c>
      <c r="B13" s="4" t="s">
        <v>12</v>
      </c>
      <c r="C13" s="3" t="s">
        <v>8</v>
      </c>
      <c r="D13" s="3" t="s">
        <v>10</v>
      </c>
      <c r="E13" s="3">
        <v>2020</v>
      </c>
      <c r="F13" s="29">
        <v>93107</v>
      </c>
      <c r="G13" s="11">
        <v>1931.1</v>
      </c>
      <c r="H13" s="30">
        <v>80133</v>
      </c>
      <c r="I13" s="12">
        <v>0</v>
      </c>
      <c r="J13" s="39">
        <f t="shared" si="2"/>
        <v>2.0740653226932453E-2</v>
      </c>
    </row>
    <row r="14" spans="1:10" s="8" customFormat="1" ht="60" customHeight="1" x14ac:dyDescent="0.2">
      <c r="A14" s="35" t="s">
        <v>34</v>
      </c>
      <c r="B14" s="4" t="s">
        <v>11</v>
      </c>
      <c r="C14" s="3" t="s">
        <v>8</v>
      </c>
      <c r="D14" s="3" t="s">
        <v>7</v>
      </c>
      <c r="E14" s="3" t="s">
        <v>9</v>
      </c>
      <c r="F14" s="29">
        <v>4166.1000000000004</v>
      </c>
      <c r="G14" s="11">
        <v>1931.1</v>
      </c>
      <c r="H14" s="30">
        <v>2235</v>
      </c>
      <c r="I14" s="40">
        <v>0</v>
      </c>
      <c r="J14" s="39">
        <f t="shared" si="2"/>
        <v>0.46352703967739606</v>
      </c>
    </row>
    <row r="15" spans="1:10" s="8" customFormat="1" ht="60" customHeight="1" x14ac:dyDescent="0.2">
      <c r="A15" s="35" t="s">
        <v>73</v>
      </c>
      <c r="B15" s="14" t="s">
        <v>74</v>
      </c>
      <c r="C15" s="3" t="s">
        <v>8</v>
      </c>
      <c r="D15" s="15" t="s">
        <v>9</v>
      </c>
      <c r="E15" s="15" t="s">
        <v>79</v>
      </c>
      <c r="F15" s="29">
        <v>64220</v>
      </c>
      <c r="G15" s="41">
        <v>0</v>
      </c>
      <c r="H15" s="30">
        <v>0</v>
      </c>
      <c r="I15" s="40">
        <v>0</v>
      </c>
      <c r="J15" s="39">
        <f t="shared" si="2"/>
        <v>0</v>
      </c>
    </row>
    <row r="16" spans="1:10" s="8" customFormat="1" ht="22.2" customHeight="1" x14ac:dyDescent="0.2">
      <c r="A16" s="36">
        <v>2</v>
      </c>
      <c r="B16" s="65" t="s">
        <v>25</v>
      </c>
      <c r="C16" s="66"/>
      <c r="D16" s="66"/>
      <c r="E16" s="67"/>
      <c r="F16" s="31">
        <f>SUM(F17:F21)</f>
        <v>30409041.560000002</v>
      </c>
      <c r="G16" s="31">
        <f>SUM(G17:G21)</f>
        <v>4121546.5599999996</v>
      </c>
      <c r="H16" s="31">
        <f>SUM(H17:H21)</f>
        <v>6944336</v>
      </c>
      <c r="I16" s="31">
        <f>SUM(I17:I21)</f>
        <v>0</v>
      </c>
      <c r="J16" s="22">
        <f t="shared" si="2"/>
        <v>0.13553687813105805</v>
      </c>
    </row>
    <row r="17" spans="1:10" s="8" customFormat="1" ht="60" customHeight="1" x14ac:dyDescent="0.2">
      <c r="A17" s="35" t="s">
        <v>57</v>
      </c>
      <c r="B17" s="4" t="s">
        <v>11</v>
      </c>
      <c r="C17" s="3" t="s">
        <v>8</v>
      </c>
      <c r="D17" s="3" t="s">
        <v>7</v>
      </c>
      <c r="E17" s="3" t="s">
        <v>9</v>
      </c>
      <c r="F17" s="29">
        <v>4622397.05</v>
      </c>
      <c r="G17" s="43">
        <v>3027757.05</v>
      </c>
      <c r="H17" s="30">
        <v>1594640</v>
      </c>
      <c r="I17" s="12">
        <v>0</v>
      </c>
      <c r="J17" s="9">
        <f t="shared" si="2"/>
        <v>0.65501881756349767</v>
      </c>
    </row>
    <row r="18" spans="1:10" s="8" customFormat="1" ht="66.599999999999994" customHeight="1" x14ac:dyDescent="0.2">
      <c r="A18" s="35" t="s">
        <v>40</v>
      </c>
      <c r="B18" s="4" t="s">
        <v>12</v>
      </c>
      <c r="C18" s="3" t="s">
        <v>8</v>
      </c>
      <c r="D18" s="3" t="s">
        <v>10</v>
      </c>
      <c r="E18" s="3">
        <v>2020</v>
      </c>
      <c r="F18" s="29">
        <v>8038454.7300000004</v>
      </c>
      <c r="G18" s="43">
        <v>753167.73</v>
      </c>
      <c r="H18" s="30">
        <v>5239467</v>
      </c>
      <c r="I18" s="12">
        <v>0</v>
      </c>
      <c r="J18" s="9">
        <f t="shared" si="2"/>
        <v>9.3695586440156506E-2</v>
      </c>
    </row>
    <row r="19" spans="1:10" s="8" customFormat="1" ht="60" customHeight="1" x14ac:dyDescent="0.2">
      <c r="A19" s="35" t="s">
        <v>41</v>
      </c>
      <c r="B19" s="4" t="s">
        <v>56</v>
      </c>
      <c r="C19" s="3" t="s">
        <v>8</v>
      </c>
      <c r="D19" s="3">
        <v>2017</v>
      </c>
      <c r="E19" s="3">
        <v>2020</v>
      </c>
      <c r="F19" s="29">
        <v>2068004</v>
      </c>
      <c r="G19" s="43">
        <v>17220</v>
      </c>
      <c r="H19" s="30">
        <v>110229</v>
      </c>
      <c r="I19" s="12">
        <v>0</v>
      </c>
      <c r="J19" s="9">
        <f t="shared" si="2"/>
        <v>8.3268697739462792E-3</v>
      </c>
    </row>
    <row r="20" spans="1:10" s="8" customFormat="1" ht="75" customHeight="1" x14ac:dyDescent="0.2">
      <c r="A20" s="35" t="s">
        <v>42</v>
      </c>
      <c r="B20" s="14" t="s">
        <v>26</v>
      </c>
      <c r="C20" s="3" t="s">
        <v>8</v>
      </c>
      <c r="D20" s="13">
        <v>2015</v>
      </c>
      <c r="E20" s="13">
        <v>2022</v>
      </c>
      <c r="F20" s="11">
        <v>14080208.779999999</v>
      </c>
      <c r="G20" s="43">
        <v>323401.78000000003</v>
      </c>
      <c r="H20" s="30">
        <v>0</v>
      </c>
      <c r="I20" s="40">
        <v>0</v>
      </c>
      <c r="J20" s="9">
        <f t="shared" si="2"/>
        <v>2.2968535840134044E-2</v>
      </c>
    </row>
    <row r="21" spans="1:10" s="8" customFormat="1" ht="75" customHeight="1" x14ac:dyDescent="0.2">
      <c r="A21" s="35" t="s">
        <v>43</v>
      </c>
      <c r="B21" s="14" t="s">
        <v>74</v>
      </c>
      <c r="C21" s="3" t="s">
        <v>8</v>
      </c>
      <c r="D21" s="13">
        <v>2019</v>
      </c>
      <c r="E21" s="13">
        <v>2021</v>
      </c>
      <c r="F21" s="11">
        <v>1599977</v>
      </c>
      <c r="G21" s="43">
        <v>0</v>
      </c>
      <c r="H21" s="30">
        <v>0</v>
      </c>
      <c r="I21" s="40">
        <v>0</v>
      </c>
      <c r="J21" s="9">
        <f t="shared" si="2"/>
        <v>0</v>
      </c>
    </row>
    <row r="22" spans="1:10" s="8" customFormat="1" ht="32.4" customHeight="1" x14ac:dyDescent="0.2">
      <c r="A22" s="6"/>
      <c r="B22" s="68" t="s">
        <v>27</v>
      </c>
      <c r="C22" s="69"/>
      <c r="D22" s="69"/>
      <c r="E22" s="70"/>
      <c r="F22" s="32">
        <f>F23+F25</f>
        <v>8056583.21</v>
      </c>
      <c r="G22" s="46">
        <f>G23+G25</f>
        <v>1931627.41</v>
      </c>
      <c r="H22" s="46">
        <f>H23+H25</f>
        <v>3463848</v>
      </c>
      <c r="I22" s="46">
        <f>I23+I25</f>
        <v>0</v>
      </c>
      <c r="J22" s="9">
        <f t="shared" si="2"/>
        <v>0.23975764410928238</v>
      </c>
    </row>
    <row r="23" spans="1:10" s="8" customFormat="1" ht="25.8" customHeight="1" x14ac:dyDescent="0.2">
      <c r="A23" s="20">
        <v>3</v>
      </c>
      <c r="B23" s="23" t="s">
        <v>21</v>
      </c>
      <c r="C23" s="20"/>
      <c r="D23" s="20"/>
      <c r="E23" s="20"/>
      <c r="F23" s="21">
        <f>SUM(F24:F24)</f>
        <v>4000</v>
      </c>
      <c r="G23" s="21">
        <f>SUM(G24:G24)</f>
        <v>0</v>
      </c>
      <c r="H23" s="21">
        <f>SUM(H24:H24)</f>
        <v>4000</v>
      </c>
      <c r="I23" s="21">
        <f>SUM(I24:I24)</f>
        <v>0</v>
      </c>
      <c r="J23" s="10">
        <f t="shared" si="2"/>
        <v>0</v>
      </c>
    </row>
    <row r="24" spans="1:10" s="8" customFormat="1" ht="46.2" customHeight="1" x14ac:dyDescent="0.2">
      <c r="A24" s="33" t="s">
        <v>46</v>
      </c>
      <c r="B24" s="14" t="s">
        <v>17</v>
      </c>
      <c r="C24" s="3" t="s">
        <v>8</v>
      </c>
      <c r="D24" s="3">
        <v>2016</v>
      </c>
      <c r="E24" s="3">
        <v>2019</v>
      </c>
      <c r="F24" s="29">
        <v>4000</v>
      </c>
      <c r="G24" s="11">
        <v>0</v>
      </c>
      <c r="H24" s="30">
        <v>4000</v>
      </c>
      <c r="I24" s="40">
        <v>0</v>
      </c>
      <c r="J24" s="9">
        <f t="shared" si="2"/>
        <v>0</v>
      </c>
    </row>
    <row r="25" spans="1:10" s="8" customFormat="1" ht="24" customHeight="1" x14ac:dyDescent="0.2">
      <c r="A25" s="20">
        <v>4</v>
      </c>
      <c r="B25" s="65" t="s">
        <v>25</v>
      </c>
      <c r="C25" s="66"/>
      <c r="D25" s="66"/>
      <c r="E25" s="67"/>
      <c r="F25" s="21">
        <f>SUM(F26:F32)</f>
        <v>8052583.21</v>
      </c>
      <c r="G25" s="47">
        <f>SUM(G26:G32)</f>
        <v>1931627.41</v>
      </c>
      <c r="H25" s="47">
        <f>SUM(H26:H32)</f>
        <v>3459848</v>
      </c>
      <c r="I25" s="47">
        <f>SUM(I26:I32)</f>
        <v>0</v>
      </c>
      <c r="J25" s="10">
        <f t="shared" si="2"/>
        <v>0.23987674012498655</v>
      </c>
    </row>
    <row r="26" spans="1:10" s="8" customFormat="1" ht="60" customHeight="1" x14ac:dyDescent="0.2">
      <c r="A26" s="33" t="s">
        <v>47</v>
      </c>
      <c r="B26" s="4" t="s">
        <v>15</v>
      </c>
      <c r="C26" s="3" t="s">
        <v>8</v>
      </c>
      <c r="D26" s="3" t="s">
        <v>16</v>
      </c>
      <c r="E26" s="3">
        <v>2021</v>
      </c>
      <c r="F26" s="29">
        <v>337015.8</v>
      </c>
      <c r="G26" s="41">
        <v>0</v>
      </c>
      <c r="H26" s="30" t="s">
        <v>6</v>
      </c>
      <c r="I26" s="40">
        <v>0</v>
      </c>
      <c r="J26" s="9">
        <f t="shared" si="2"/>
        <v>0</v>
      </c>
    </row>
    <row r="27" spans="1:10" s="8" customFormat="1" ht="60" customHeight="1" x14ac:dyDescent="0.2">
      <c r="A27" s="33" t="s">
        <v>58</v>
      </c>
      <c r="B27" s="4" t="s">
        <v>17</v>
      </c>
      <c r="C27" s="3" t="s">
        <v>8</v>
      </c>
      <c r="D27" s="3" t="s">
        <v>7</v>
      </c>
      <c r="E27" s="3">
        <v>2019</v>
      </c>
      <c r="F27" s="29">
        <v>3449315.72</v>
      </c>
      <c r="G27" s="11">
        <v>1474357.72</v>
      </c>
      <c r="H27" s="30">
        <v>1974958</v>
      </c>
      <c r="I27" s="12">
        <v>0</v>
      </c>
      <c r="J27" s="9">
        <f t="shared" si="2"/>
        <v>0.42743484206194959</v>
      </c>
    </row>
    <row r="28" spans="1:10" s="8" customFormat="1" ht="60" customHeight="1" x14ac:dyDescent="0.2">
      <c r="A28" s="33" t="s">
        <v>59</v>
      </c>
      <c r="B28" s="4" t="s">
        <v>61</v>
      </c>
      <c r="C28" s="3" t="s">
        <v>8</v>
      </c>
      <c r="D28" s="3">
        <v>2018</v>
      </c>
      <c r="E28" s="3">
        <v>2019</v>
      </c>
      <c r="F28" s="29">
        <v>1942159.69</v>
      </c>
      <c r="G28" s="11">
        <v>457269.69</v>
      </c>
      <c r="H28" s="30">
        <v>1484890</v>
      </c>
      <c r="I28" s="12"/>
      <c r="J28" s="37">
        <f t="shared" ref="J28:J32" si="3">(G28+I28)/F28</f>
        <v>0.2354439196500881</v>
      </c>
    </row>
    <row r="29" spans="1:10" s="8" customFormat="1" ht="60" customHeight="1" x14ac:dyDescent="0.2">
      <c r="A29" s="42" t="s">
        <v>49</v>
      </c>
      <c r="B29" s="14" t="s">
        <v>67</v>
      </c>
      <c r="C29" s="3" t="s">
        <v>8</v>
      </c>
      <c r="D29" s="3">
        <v>2019</v>
      </c>
      <c r="E29" s="3">
        <v>2020</v>
      </c>
      <c r="F29" s="29">
        <v>0</v>
      </c>
      <c r="G29" s="41">
        <v>0</v>
      </c>
      <c r="H29" s="30">
        <v>0</v>
      </c>
      <c r="I29" s="40">
        <v>0</v>
      </c>
      <c r="J29" s="37" t="e">
        <f t="shared" si="3"/>
        <v>#DIV/0!</v>
      </c>
    </row>
    <row r="30" spans="1:10" s="8" customFormat="1" ht="56.4" customHeight="1" x14ac:dyDescent="0.2">
      <c r="A30" s="42" t="s">
        <v>50</v>
      </c>
      <c r="B30" s="14" t="s">
        <v>68</v>
      </c>
      <c r="C30" s="3" t="s">
        <v>8</v>
      </c>
      <c r="D30" s="3">
        <v>2019</v>
      </c>
      <c r="E30" s="3">
        <v>2020</v>
      </c>
      <c r="F30" s="29">
        <v>160000</v>
      </c>
      <c r="G30" s="41">
        <v>0</v>
      </c>
      <c r="H30" s="30">
        <v>0</v>
      </c>
      <c r="I30" s="40">
        <v>0</v>
      </c>
      <c r="J30" s="37">
        <f t="shared" si="3"/>
        <v>0</v>
      </c>
    </row>
    <row r="31" spans="1:10" s="8" customFormat="1" ht="54.6" customHeight="1" x14ac:dyDescent="0.2">
      <c r="A31" s="42" t="s">
        <v>51</v>
      </c>
      <c r="B31" s="14" t="s">
        <v>69</v>
      </c>
      <c r="C31" s="3" t="s">
        <v>8</v>
      </c>
      <c r="D31" s="3">
        <v>2019</v>
      </c>
      <c r="E31" s="3">
        <v>2020</v>
      </c>
      <c r="F31" s="29">
        <v>0</v>
      </c>
      <c r="G31" s="41">
        <v>0</v>
      </c>
      <c r="H31" s="30">
        <v>0</v>
      </c>
      <c r="I31" s="40">
        <v>0</v>
      </c>
      <c r="J31" s="37" t="e">
        <f t="shared" si="3"/>
        <v>#DIV/0!</v>
      </c>
    </row>
    <row r="32" spans="1:10" s="8" customFormat="1" ht="60" customHeight="1" x14ac:dyDescent="0.2">
      <c r="A32" s="42" t="s">
        <v>52</v>
      </c>
      <c r="B32" s="14" t="s">
        <v>87</v>
      </c>
      <c r="C32" s="3" t="s">
        <v>8</v>
      </c>
      <c r="D32" s="3">
        <v>2019</v>
      </c>
      <c r="E32" s="3">
        <v>2020</v>
      </c>
      <c r="F32" s="29">
        <v>2164092</v>
      </c>
      <c r="G32" s="41">
        <v>0</v>
      </c>
      <c r="H32" s="30">
        <v>0</v>
      </c>
      <c r="I32" s="40">
        <v>0</v>
      </c>
      <c r="J32" s="37">
        <f t="shared" si="3"/>
        <v>0</v>
      </c>
    </row>
    <row r="33" spans="1:10" s="8" customFormat="1" x14ac:dyDescent="0.2"/>
    <row r="34" spans="1:10" s="8" customFormat="1" x14ac:dyDescent="0.2">
      <c r="A34" s="56" t="s">
        <v>20</v>
      </c>
      <c r="B34" s="56"/>
      <c r="C34" s="56"/>
      <c r="D34" s="56"/>
      <c r="E34" s="56"/>
      <c r="F34" s="56"/>
      <c r="G34" s="56"/>
      <c r="H34" s="56"/>
      <c r="I34" s="56"/>
      <c r="J34" s="56"/>
    </row>
  </sheetData>
  <mergeCells count="15">
    <mergeCell ref="A1:J2"/>
    <mergeCell ref="A3:A4"/>
    <mergeCell ref="B3:B4"/>
    <mergeCell ref="C3:C4"/>
    <mergeCell ref="D3:E3"/>
    <mergeCell ref="F3:F4"/>
    <mergeCell ref="G3:G4"/>
    <mergeCell ref="H3:H4"/>
    <mergeCell ref="I3:I4"/>
    <mergeCell ref="J3:J4"/>
    <mergeCell ref="B9:E9"/>
    <mergeCell ref="B16:E16"/>
    <mergeCell ref="B22:E22"/>
    <mergeCell ref="B25:E25"/>
    <mergeCell ref="A34:J3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9"/>
  <sheetViews>
    <sheetView topLeftCell="A7" workbookViewId="0">
      <selection activeCell="J24" sqref="J24"/>
    </sheetView>
  </sheetViews>
  <sheetFormatPr defaultRowHeight="10.199999999999999" x14ac:dyDescent="0.2"/>
  <cols>
    <col min="1" max="1" width="7.42578125" customWidth="1"/>
    <col min="2" max="2" width="64" customWidth="1"/>
    <col min="3" max="3" width="22.42578125" customWidth="1"/>
    <col min="4" max="5" width="7.42578125" customWidth="1"/>
    <col min="6" max="6" width="19.140625" customWidth="1"/>
    <col min="7" max="7" width="17.85546875" customWidth="1"/>
    <col min="8" max="8" width="18.42578125" customWidth="1"/>
    <col min="9" max="9" width="23.85546875" customWidth="1"/>
    <col min="10" max="10" width="21.42578125" customWidth="1"/>
  </cols>
  <sheetData>
    <row r="1" spans="1:10" s="8" customFormat="1" ht="22.5" customHeight="1" x14ac:dyDescent="0.2">
      <c r="A1" s="54" t="s">
        <v>70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s="8" customFormat="1" ht="24" customHeight="1" x14ac:dyDescent="0.2">
      <c r="A2" s="55"/>
      <c r="B2" s="55"/>
      <c r="C2" s="55"/>
      <c r="D2" s="55"/>
      <c r="E2" s="55"/>
      <c r="F2" s="55"/>
      <c r="G2" s="55"/>
      <c r="H2" s="55"/>
      <c r="I2" s="55"/>
      <c r="J2" s="55"/>
    </row>
    <row r="3" spans="1:10" s="8" customFormat="1" ht="32.4" customHeight="1" x14ac:dyDescent="0.2">
      <c r="A3" s="57" t="s">
        <v>0</v>
      </c>
      <c r="B3" s="57" t="s">
        <v>1</v>
      </c>
      <c r="C3" s="57" t="s">
        <v>2</v>
      </c>
      <c r="D3" s="60" t="s">
        <v>3</v>
      </c>
      <c r="E3" s="61"/>
      <c r="F3" s="57" t="s">
        <v>18</v>
      </c>
      <c r="G3" s="57" t="s">
        <v>62</v>
      </c>
      <c r="H3" s="57" t="s">
        <v>63</v>
      </c>
      <c r="I3" s="57" t="s">
        <v>71</v>
      </c>
      <c r="J3" s="57" t="s">
        <v>72</v>
      </c>
    </row>
    <row r="4" spans="1:10" s="8" customFormat="1" ht="56.4" customHeight="1" x14ac:dyDescent="0.2">
      <c r="A4" s="58"/>
      <c r="B4" s="58"/>
      <c r="C4" s="58"/>
      <c r="D4" s="48" t="s">
        <v>4</v>
      </c>
      <c r="E4" s="48" t="s">
        <v>5</v>
      </c>
      <c r="F4" s="58"/>
      <c r="G4" s="58"/>
      <c r="H4" s="58"/>
      <c r="I4" s="58"/>
      <c r="J4" s="58"/>
    </row>
    <row r="5" spans="1:10" s="8" customFormat="1" ht="15" customHeight="1" x14ac:dyDescent="0.2">
      <c r="A5" s="6">
        <v>1</v>
      </c>
      <c r="B5" s="7">
        <v>2</v>
      </c>
      <c r="C5" s="7">
        <v>3</v>
      </c>
      <c r="D5" s="6">
        <v>4</v>
      </c>
      <c r="E5" s="6">
        <v>5</v>
      </c>
      <c r="F5" s="7">
        <v>6</v>
      </c>
      <c r="G5" s="7">
        <v>7</v>
      </c>
      <c r="H5" s="6">
        <v>8</v>
      </c>
      <c r="I5" s="6">
        <v>9</v>
      </c>
      <c r="J5" s="7" t="s">
        <v>19</v>
      </c>
    </row>
    <row r="6" spans="1:10" s="8" customFormat="1" ht="15" customHeight="1" x14ac:dyDescent="0.2">
      <c r="A6" s="6"/>
      <c r="B6" s="26" t="s">
        <v>29</v>
      </c>
      <c r="C6" s="27"/>
      <c r="D6" s="17"/>
      <c r="E6" s="18"/>
      <c r="F6" s="44">
        <f>F7+F8</f>
        <v>755211.8</v>
      </c>
      <c r="G6" s="44">
        <f t="shared" ref="G6:I6" si="0">G7+G8</f>
        <v>0</v>
      </c>
      <c r="H6" s="44">
        <f t="shared" si="0"/>
        <v>65146</v>
      </c>
      <c r="I6" s="44">
        <f t="shared" si="0"/>
        <v>0</v>
      </c>
      <c r="J6" s="19">
        <f>(G6+I6)/F6</f>
        <v>0</v>
      </c>
    </row>
    <row r="7" spans="1:10" s="8" customFormat="1" ht="15" customHeight="1" x14ac:dyDescent="0.2">
      <c r="A7" s="6"/>
      <c r="B7" s="26" t="s">
        <v>30</v>
      </c>
      <c r="C7" s="27" t="s">
        <v>86</v>
      </c>
      <c r="D7" s="17"/>
      <c r="E7" s="18"/>
      <c r="F7" s="44">
        <f>F10+F16</f>
        <v>729036.80000000005</v>
      </c>
      <c r="G7" s="44">
        <f>G10+G16</f>
        <v>0</v>
      </c>
      <c r="H7" s="44">
        <f>H10+H16</f>
        <v>65146</v>
      </c>
      <c r="I7" s="44">
        <f>I10+I16</f>
        <v>0</v>
      </c>
      <c r="J7" s="19">
        <f t="shared" ref="J7:J9" si="1">(G7+I7)/F7</f>
        <v>0</v>
      </c>
    </row>
    <row r="8" spans="1:10" s="8" customFormat="1" ht="15" customHeight="1" x14ac:dyDescent="0.2">
      <c r="A8" s="6"/>
      <c r="B8" s="26" t="s">
        <v>25</v>
      </c>
      <c r="C8" s="27"/>
      <c r="D8" s="17"/>
      <c r="E8" s="18"/>
      <c r="F8" s="44">
        <f>F13+F17</f>
        <v>26175</v>
      </c>
      <c r="G8" s="44">
        <f>G13+G17</f>
        <v>0</v>
      </c>
      <c r="H8" s="44">
        <f>H13+H17</f>
        <v>0</v>
      </c>
      <c r="I8" s="44">
        <f>I13+I17</f>
        <v>0</v>
      </c>
      <c r="J8" s="19">
        <f t="shared" si="1"/>
        <v>0</v>
      </c>
    </row>
    <row r="9" spans="1:10" s="8" customFormat="1" ht="72.599999999999994" customHeight="1" x14ac:dyDescent="0.2">
      <c r="A9" s="6"/>
      <c r="B9" s="62" t="s">
        <v>53</v>
      </c>
      <c r="C9" s="63"/>
      <c r="D9" s="63"/>
      <c r="E9" s="64"/>
      <c r="F9" s="44">
        <f>F10+F13</f>
        <v>755211.8</v>
      </c>
      <c r="G9" s="44">
        <f>G10+G13</f>
        <v>0</v>
      </c>
      <c r="H9" s="44">
        <f>H10+H13</f>
        <v>65146</v>
      </c>
      <c r="I9" s="45">
        <f>I10+I13</f>
        <v>0</v>
      </c>
      <c r="J9" s="19">
        <f t="shared" si="1"/>
        <v>0</v>
      </c>
    </row>
    <row r="10" spans="1:10" s="8" customFormat="1" ht="24.6" customHeight="1" x14ac:dyDescent="0.2">
      <c r="A10" s="20">
        <v>1</v>
      </c>
      <c r="B10" s="50" t="s">
        <v>21</v>
      </c>
      <c r="C10" s="25"/>
      <c r="D10" s="25"/>
      <c r="E10" s="49"/>
      <c r="F10" s="28">
        <f>SUM(F11:F12)</f>
        <v>729036.80000000005</v>
      </c>
      <c r="G10" s="28">
        <f>SUM(G11:G12)</f>
        <v>0</v>
      </c>
      <c r="H10" s="28">
        <f>SUM(H11:H12)</f>
        <v>65146</v>
      </c>
      <c r="I10" s="28">
        <f>SUM(I11:I12)</f>
        <v>0</v>
      </c>
      <c r="J10" s="22">
        <f>(G10+I10)/F10</f>
        <v>0</v>
      </c>
    </row>
    <row r="11" spans="1:10" s="8" customFormat="1" ht="60" customHeight="1" x14ac:dyDescent="0.2">
      <c r="A11" s="35" t="s">
        <v>36</v>
      </c>
      <c r="B11" s="14" t="s">
        <v>75</v>
      </c>
      <c r="C11" s="3" t="s">
        <v>8</v>
      </c>
      <c r="D11" s="15" t="s">
        <v>9</v>
      </c>
      <c r="E11" s="15" t="s">
        <v>80</v>
      </c>
      <c r="F11" s="29">
        <v>610181.80000000005</v>
      </c>
      <c r="G11" s="41">
        <v>0</v>
      </c>
      <c r="H11" s="30">
        <v>65146</v>
      </c>
      <c r="I11" s="40">
        <v>0</v>
      </c>
      <c r="J11" s="39">
        <f t="shared" ref="J11:J14" si="2">(G11+I11)/F11</f>
        <v>0</v>
      </c>
    </row>
    <row r="12" spans="1:10" s="8" customFormat="1" ht="60" customHeight="1" x14ac:dyDescent="0.2">
      <c r="A12" s="35" t="s">
        <v>37</v>
      </c>
      <c r="B12" s="14" t="s">
        <v>76</v>
      </c>
      <c r="C12" s="3" t="s">
        <v>8</v>
      </c>
      <c r="D12" s="15" t="s">
        <v>9</v>
      </c>
      <c r="E12" s="15" t="s">
        <v>79</v>
      </c>
      <c r="F12" s="29">
        <v>118855</v>
      </c>
      <c r="G12" s="41">
        <v>0</v>
      </c>
      <c r="H12" s="30">
        <v>0</v>
      </c>
      <c r="I12" s="40">
        <v>0</v>
      </c>
      <c r="J12" s="39">
        <f t="shared" si="2"/>
        <v>0</v>
      </c>
    </row>
    <row r="13" spans="1:10" s="8" customFormat="1" ht="22.2" customHeight="1" x14ac:dyDescent="0.2">
      <c r="A13" s="36">
        <v>2</v>
      </c>
      <c r="B13" s="65" t="s">
        <v>25</v>
      </c>
      <c r="C13" s="66"/>
      <c r="D13" s="66"/>
      <c r="E13" s="67"/>
      <c r="F13" s="31">
        <f>SUM(F14:F14)</f>
        <v>26175</v>
      </c>
      <c r="G13" s="31">
        <f>SUM(G14:G14)</f>
        <v>0</v>
      </c>
      <c r="H13" s="31">
        <f>SUM(H14:H14)</f>
        <v>0</v>
      </c>
      <c r="I13" s="31">
        <f>SUM(I14:I14)</f>
        <v>0</v>
      </c>
      <c r="J13" s="22">
        <f t="shared" si="2"/>
        <v>0</v>
      </c>
    </row>
    <row r="14" spans="1:10" s="8" customFormat="1" ht="75" customHeight="1" x14ac:dyDescent="0.2">
      <c r="A14" s="35" t="s">
        <v>82</v>
      </c>
      <c r="B14" s="14" t="s">
        <v>76</v>
      </c>
      <c r="C14" s="3" t="s">
        <v>8</v>
      </c>
      <c r="D14" s="13">
        <v>2019</v>
      </c>
      <c r="E14" s="13">
        <v>2021</v>
      </c>
      <c r="F14" s="11">
        <v>26175</v>
      </c>
      <c r="G14" s="43">
        <v>0</v>
      </c>
      <c r="H14" s="30">
        <v>0</v>
      </c>
      <c r="I14" s="40">
        <v>0</v>
      </c>
      <c r="J14" s="9">
        <f t="shared" si="2"/>
        <v>0</v>
      </c>
    </row>
    <row r="15" spans="1:10" s="8" customFormat="1" ht="32.4" customHeight="1" x14ac:dyDescent="0.2">
      <c r="A15" s="6"/>
      <c r="B15" s="68" t="s">
        <v>27</v>
      </c>
      <c r="C15" s="69"/>
      <c r="D15" s="69"/>
      <c r="E15" s="70"/>
      <c r="F15" s="32">
        <f>F16+F17</f>
        <v>0</v>
      </c>
      <c r="G15" s="46">
        <f>G16+G17</f>
        <v>0</v>
      </c>
      <c r="H15" s="46">
        <f>H16+H17</f>
        <v>0</v>
      </c>
      <c r="I15" s="46">
        <f>I16+I17</f>
        <v>0</v>
      </c>
      <c r="J15" s="9">
        <v>0</v>
      </c>
    </row>
    <row r="16" spans="1:10" s="8" customFormat="1" ht="25.8" customHeight="1" x14ac:dyDescent="0.2">
      <c r="A16" s="20">
        <v>3</v>
      </c>
      <c r="B16" s="23" t="s">
        <v>21</v>
      </c>
      <c r="C16" s="20"/>
      <c r="D16" s="20"/>
      <c r="E16" s="20"/>
      <c r="F16" s="21">
        <v>0</v>
      </c>
      <c r="G16" s="21">
        <v>0</v>
      </c>
      <c r="H16" s="21">
        <v>0</v>
      </c>
      <c r="I16" s="21">
        <v>0</v>
      </c>
      <c r="J16" s="10">
        <v>0</v>
      </c>
    </row>
    <row r="17" spans="1:10" s="8" customFormat="1" ht="24" customHeight="1" x14ac:dyDescent="0.2">
      <c r="A17" s="20">
        <v>4</v>
      </c>
      <c r="B17" s="65" t="s">
        <v>25</v>
      </c>
      <c r="C17" s="66"/>
      <c r="D17" s="66"/>
      <c r="E17" s="67"/>
      <c r="F17" s="21">
        <v>0</v>
      </c>
      <c r="G17" s="47">
        <v>0</v>
      </c>
      <c r="H17" s="47">
        <v>0</v>
      </c>
      <c r="I17" s="47">
        <v>0</v>
      </c>
      <c r="J17" s="10">
        <v>0</v>
      </c>
    </row>
    <row r="18" spans="1:10" s="8" customFormat="1" x14ac:dyDescent="0.2"/>
    <row r="19" spans="1:10" s="8" customFormat="1" x14ac:dyDescent="0.2">
      <c r="A19" s="71" t="s">
        <v>20</v>
      </c>
      <c r="B19" s="71"/>
      <c r="C19" s="71"/>
      <c r="D19" s="71"/>
      <c r="E19" s="71"/>
      <c r="F19" s="71"/>
      <c r="G19" s="71"/>
      <c r="H19" s="71"/>
      <c r="I19" s="71"/>
      <c r="J19" s="71"/>
    </row>
  </sheetData>
  <mergeCells count="15">
    <mergeCell ref="A1:J2"/>
    <mergeCell ref="A3:A4"/>
    <mergeCell ref="B3:B4"/>
    <mergeCell ref="C3:C4"/>
    <mergeCell ref="D3:E3"/>
    <mergeCell ref="F3:F4"/>
    <mergeCell ref="G3:G4"/>
    <mergeCell ref="H3:H4"/>
    <mergeCell ref="I3:I4"/>
    <mergeCell ref="J3:J4"/>
    <mergeCell ref="B9:E9"/>
    <mergeCell ref="B13:E13"/>
    <mergeCell ref="B15:E15"/>
    <mergeCell ref="B17:E17"/>
    <mergeCell ref="A19:J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8"/>
  <sheetViews>
    <sheetView topLeftCell="A10" workbookViewId="0">
      <selection activeCell="G24" sqref="G23:G24"/>
    </sheetView>
  </sheetViews>
  <sheetFormatPr defaultRowHeight="10.199999999999999" x14ac:dyDescent="0.2"/>
  <cols>
    <col min="1" max="1" width="7.42578125" customWidth="1"/>
    <col min="2" max="2" width="64" customWidth="1"/>
    <col min="3" max="3" width="22.42578125" customWidth="1"/>
    <col min="4" max="5" width="7.42578125" customWidth="1"/>
    <col min="6" max="6" width="19.140625" customWidth="1"/>
    <col min="7" max="7" width="17.85546875" customWidth="1"/>
    <col min="8" max="8" width="18.42578125" customWidth="1"/>
    <col min="9" max="9" width="23.85546875" customWidth="1"/>
    <col min="10" max="10" width="21.42578125" customWidth="1"/>
  </cols>
  <sheetData>
    <row r="1" spans="1:10" s="8" customFormat="1" ht="22.5" customHeight="1" x14ac:dyDescent="0.2">
      <c r="A1" s="54" t="s">
        <v>70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s="8" customFormat="1" ht="24" customHeight="1" x14ac:dyDescent="0.2">
      <c r="A2" s="55"/>
      <c r="B2" s="55"/>
      <c r="C2" s="55"/>
      <c r="D2" s="55"/>
      <c r="E2" s="55"/>
      <c r="F2" s="55"/>
      <c r="G2" s="55"/>
      <c r="H2" s="55"/>
      <c r="I2" s="55"/>
      <c r="J2" s="55"/>
    </row>
    <row r="3" spans="1:10" s="8" customFormat="1" ht="32.4" customHeight="1" x14ac:dyDescent="0.2">
      <c r="A3" s="59" t="s">
        <v>0</v>
      </c>
      <c r="B3" s="57" t="s">
        <v>1</v>
      </c>
      <c r="C3" s="57" t="s">
        <v>2</v>
      </c>
      <c r="D3" s="60" t="s">
        <v>3</v>
      </c>
      <c r="E3" s="61"/>
      <c r="F3" s="57" t="s">
        <v>18</v>
      </c>
      <c r="G3" s="57" t="s">
        <v>62</v>
      </c>
      <c r="H3" s="59" t="s">
        <v>63</v>
      </c>
      <c r="I3" s="59" t="s">
        <v>71</v>
      </c>
      <c r="J3" s="57" t="s">
        <v>72</v>
      </c>
    </row>
    <row r="4" spans="1:10" s="8" customFormat="1" ht="56.4" customHeight="1" x14ac:dyDescent="0.2">
      <c r="A4" s="59"/>
      <c r="B4" s="58"/>
      <c r="C4" s="58"/>
      <c r="D4" s="48" t="s">
        <v>4</v>
      </c>
      <c r="E4" s="48" t="s">
        <v>5</v>
      </c>
      <c r="F4" s="58"/>
      <c r="G4" s="58"/>
      <c r="H4" s="59"/>
      <c r="I4" s="59"/>
      <c r="J4" s="58"/>
    </row>
    <row r="5" spans="1:10" s="8" customFormat="1" ht="15" customHeight="1" x14ac:dyDescent="0.2">
      <c r="A5" s="6">
        <v>1</v>
      </c>
      <c r="B5" s="7">
        <v>2</v>
      </c>
      <c r="C5" s="7">
        <v>3</v>
      </c>
      <c r="D5" s="6">
        <v>4</v>
      </c>
      <c r="E5" s="6">
        <v>5</v>
      </c>
      <c r="F5" s="7">
        <v>6</v>
      </c>
      <c r="G5" s="7">
        <v>7</v>
      </c>
      <c r="H5" s="6">
        <v>8</v>
      </c>
      <c r="I5" s="6">
        <v>9</v>
      </c>
      <c r="J5" s="7" t="s">
        <v>19</v>
      </c>
    </row>
    <row r="6" spans="1:10" s="8" customFormat="1" ht="15" customHeight="1" x14ac:dyDescent="0.2">
      <c r="A6" s="6"/>
      <c r="B6" s="26" t="s">
        <v>29</v>
      </c>
      <c r="C6" s="27"/>
      <c r="D6" s="17"/>
      <c r="E6" s="18"/>
      <c r="F6" s="44">
        <f>F7+F8</f>
        <v>261300</v>
      </c>
      <c r="G6" s="44">
        <f t="shared" ref="G6:I6" si="0">G7+G8</f>
        <v>136000</v>
      </c>
      <c r="H6" s="44">
        <f t="shared" si="0"/>
        <v>40000</v>
      </c>
      <c r="I6" s="44">
        <f t="shared" si="0"/>
        <v>0</v>
      </c>
      <c r="J6" s="19">
        <f>(G6+I6)/F6</f>
        <v>0.52047455032529655</v>
      </c>
    </row>
    <row r="7" spans="1:10" s="8" customFormat="1" ht="15" customHeight="1" x14ac:dyDescent="0.2">
      <c r="A7" s="6"/>
      <c r="B7" s="26" t="s">
        <v>30</v>
      </c>
      <c r="C7" s="27" t="s">
        <v>86</v>
      </c>
      <c r="D7" s="17"/>
      <c r="E7" s="18"/>
      <c r="F7" s="44">
        <f>F10+F14</f>
        <v>85300</v>
      </c>
      <c r="G7" s="44">
        <f>G10+G14</f>
        <v>0</v>
      </c>
      <c r="H7" s="44">
        <f>H10+H14</f>
        <v>0</v>
      </c>
      <c r="I7" s="44">
        <f>I10+I14</f>
        <v>0</v>
      </c>
      <c r="J7" s="19">
        <f t="shared" ref="J7:J9" si="1">(G7+I7)/F7</f>
        <v>0</v>
      </c>
    </row>
    <row r="8" spans="1:10" s="8" customFormat="1" ht="15" customHeight="1" x14ac:dyDescent="0.2">
      <c r="A8" s="6"/>
      <c r="B8" s="26" t="s">
        <v>25</v>
      </c>
      <c r="C8" s="27"/>
      <c r="D8" s="17"/>
      <c r="E8" s="18"/>
      <c r="F8" s="44">
        <f>F12+F15</f>
        <v>176000</v>
      </c>
      <c r="G8" s="44">
        <f>G12+G15</f>
        <v>136000</v>
      </c>
      <c r="H8" s="44">
        <f>H12+H15</f>
        <v>40000</v>
      </c>
      <c r="I8" s="44">
        <f>I12+I15</f>
        <v>0</v>
      </c>
      <c r="J8" s="19">
        <f t="shared" si="1"/>
        <v>0.77272727272727271</v>
      </c>
    </row>
    <row r="9" spans="1:10" s="8" customFormat="1" ht="72.599999999999994" customHeight="1" x14ac:dyDescent="0.2">
      <c r="A9" s="6"/>
      <c r="B9" s="62" t="s">
        <v>53</v>
      </c>
      <c r="C9" s="63"/>
      <c r="D9" s="63"/>
      <c r="E9" s="64"/>
      <c r="F9" s="44">
        <f>F10+F12</f>
        <v>85300</v>
      </c>
      <c r="G9" s="44">
        <f>G10+G12</f>
        <v>0</v>
      </c>
      <c r="H9" s="44">
        <f>H10+H12</f>
        <v>0</v>
      </c>
      <c r="I9" s="45">
        <f>I10+I12</f>
        <v>0</v>
      </c>
      <c r="J9" s="19">
        <f t="shared" si="1"/>
        <v>0</v>
      </c>
    </row>
    <row r="10" spans="1:10" s="8" customFormat="1" ht="24.6" customHeight="1" x14ac:dyDescent="0.2">
      <c r="A10" s="20">
        <v>1</v>
      </c>
      <c r="B10" s="50" t="s">
        <v>21</v>
      </c>
      <c r="C10" s="25"/>
      <c r="D10" s="25"/>
      <c r="E10" s="49"/>
      <c r="F10" s="28">
        <f>SUM(F11:F11)</f>
        <v>85300</v>
      </c>
      <c r="G10" s="28">
        <f>SUM(G11:G11)</f>
        <v>0</v>
      </c>
      <c r="H10" s="28">
        <f>SUM(H11:H11)</f>
        <v>0</v>
      </c>
      <c r="I10" s="28">
        <f>SUM(I11:I11)</f>
        <v>0</v>
      </c>
      <c r="J10" s="22">
        <f>(G10+I10)/F10</f>
        <v>0</v>
      </c>
    </row>
    <row r="11" spans="1:10" s="8" customFormat="1" ht="83.4" customHeight="1" x14ac:dyDescent="0.2">
      <c r="A11" s="35" t="s">
        <v>39</v>
      </c>
      <c r="B11" s="14" t="s">
        <v>78</v>
      </c>
      <c r="C11" s="3" t="s">
        <v>8</v>
      </c>
      <c r="D11" s="15" t="s">
        <v>9</v>
      </c>
      <c r="E11" s="15" t="s">
        <v>81</v>
      </c>
      <c r="F11" s="29">
        <v>85300</v>
      </c>
      <c r="G11" s="41">
        <v>0</v>
      </c>
      <c r="H11" s="30">
        <v>0</v>
      </c>
      <c r="I11" s="40">
        <v>0</v>
      </c>
      <c r="J11" s="39">
        <f t="shared" ref="J11:J15" si="2">(G11+I11)/F11</f>
        <v>0</v>
      </c>
    </row>
    <row r="12" spans="1:10" s="8" customFormat="1" ht="22.2" customHeight="1" x14ac:dyDescent="0.2">
      <c r="A12" s="36">
        <v>2</v>
      </c>
      <c r="B12" s="65" t="s">
        <v>25</v>
      </c>
      <c r="C12" s="66"/>
      <c r="D12" s="66"/>
      <c r="E12" s="67"/>
      <c r="F12" s="31">
        <v>0</v>
      </c>
      <c r="G12" s="31">
        <v>0</v>
      </c>
      <c r="H12" s="31">
        <v>0</v>
      </c>
      <c r="I12" s="31">
        <v>0</v>
      </c>
      <c r="J12" s="22">
        <v>0</v>
      </c>
    </row>
    <row r="13" spans="1:10" s="8" customFormat="1" ht="32.4" customHeight="1" x14ac:dyDescent="0.2">
      <c r="A13" s="6"/>
      <c r="B13" s="68" t="s">
        <v>27</v>
      </c>
      <c r="C13" s="69"/>
      <c r="D13" s="69"/>
      <c r="E13" s="70"/>
      <c r="F13" s="32">
        <f>F14+F15</f>
        <v>176000</v>
      </c>
      <c r="G13" s="46">
        <f>G14+G15</f>
        <v>136000</v>
      </c>
      <c r="H13" s="46">
        <f>H14+H15</f>
        <v>40000</v>
      </c>
      <c r="I13" s="46">
        <f>I14+I15</f>
        <v>0</v>
      </c>
      <c r="J13" s="9">
        <f t="shared" si="2"/>
        <v>0.77272727272727271</v>
      </c>
    </row>
    <row r="14" spans="1:10" s="8" customFormat="1" ht="25.8" customHeight="1" x14ac:dyDescent="0.2">
      <c r="A14" s="20">
        <v>3</v>
      </c>
      <c r="B14" s="23" t="s">
        <v>21</v>
      </c>
      <c r="C14" s="20"/>
      <c r="D14" s="20"/>
      <c r="E14" s="20"/>
      <c r="F14" s="21">
        <v>0</v>
      </c>
      <c r="G14" s="21">
        <v>0</v>
      </c>
      <c r="H14" s="21">
        <v>0</v>
      </c>
      <c r="I14" s="21">
        <v>0</v>
      </c>
      <c r="J14" s="10">
        <v>0</v>
      </c>
    </row>
    <row r="15" spans="1:10" s="8" customFormat="1" ht="24" customHeight="1" x14ac:dyDescent="0.2">
      <c r="A15" s="20">
        <v>4</v>
      </c>
      <c r="B15" s="65" t="s">
        <v>25</v>
      </c>
      <c r="C15" s="66"/>
      <c r="D15" s="66"/>
      <c r="E15" s="67"/>
      <c r="F15" s="21">
        <f>SUM(F16:F16)</f>
        <v>176000</v>
      </c>
      <c r="G15" s="47">
        <f>SUM(G16:G16)</f>
        <v>136000</v>
      </c>
      <c r="H15" s="47">
        <f>SUM(H16:H16)</f>
        <v>40000</v>
      </c>
      <c r="I15" s="47">
        <f>SUM(I16:I16)</f>
        <v>0</v>
      </c>
      <c r="J15" s="10">
        <f t="shared" si="2"/>
        <v>0.77272727272727271</v>
      </c>
    </row>
    <row r="16" spans="1:10" s="8" customFormat="1" ht="67.8" customHeight="1" x14ac:dyDescent="0.2">
      <c r="A16" s="35" t="s">
        <v>48</v>
      </c>
      <c r="B16" s="14" t="s">
        <v>28</v>
      </c>
      <c r="C16" s="3" t="s">
        <v>8</v>
      </c>
      <c r="D16" s="3">
        <v>2016</v>
      </c>
      <c r="E16" s="3">
        <v>2019</v>
      </c>
      <c r="F16" s="29">
        <v>176000</v>
      </c>
      <c r="G16" s="11">
        <v>136000</v>
      </c>
      <c r="H16" s="30">
        <v>40000</v>
      </c>
      <c r="I16" s="51">
        <v>0</v>
      </c>
      <c r="J16" s="9">
        <f>(G16+I16)/F16</f>
        <v>0.77272727272727271</v>
      </c>
    </row>
    <row r="17" spans="1:10" s="8" customFormat="1" x14ac:dyDescent="0.2"/>
    <row r="18" spans="1:10" s="8" customFormat="1" x14ac:dyDescent="0.2">
      <c r="A18" s="56" t="s">
        <v>20</v>
      </c>
      <c r="B18" s="56"/>
      <c r="C18" s="56"/>
      <c r="D18" s="56"/>
      <c r="E18" s="56"/>
      <c r="F18" s="56"/>
      <c r="G18" s="56"/>
      <c r="H18" s="56"/>
      <c r="I18" s="56"/>
      <c r="J18" s="56"/>
    </row>
  </sheetData>
  <mergeCells count="15">
    <mergeCell ref="A1:J2"/>
    <mergeCell ref="A3:A4"/>
    <mergeCell ref="B3:B4"/>
    <mergeCell ref="C3:C4"/>
    <mergeCell ref="D3:E3"/>
    <mergeCell ref="F3:F4"/>
    <mergeCell ref="G3:G4"/>
    <mergeCell ref="H3:H4"/>
    <mergeCell ref="I3:I4"/>
    <mergeCell ref="J3:J4"/>
    <mergeCell ref="B9:E9"/>
    <mergeCell ref="B12:E12"/>
    <mergeCell ref="B13:E13"/>
    <mergeCell ref="B15:E15"/>
    <mergeCell ref="A18:J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7"/>
  <sheetViews>
    <sheetView workbookViewId="0">
      <selection activeCell="L10" sqref="L10"/>
    </sheetView>
  </sheetViews>
  <sheetFormatPr defaultRowHeight="10.199999999999999" x14ac:dyDescent="0.2"/>
  <cols>
    <col min="1" max="1" width="7.42578125" customWidth="1"/>
    <col min="2" max="2" width="64" customWidth="1"/>
    <col min="3" max="3" width="22.42578125" customWidth="1"/>
    <col min="4" max="5" width="7.42578125" customWidth="1"/>
    <col min="6" max="6" width="19.140625" customWidth="1"/>
    <col min="7" max="7" width="17.85546875" customWidth="1"/>
    <col min="8" max="8" width="18.42578125" customWidth="1"/>
    <col min="9" max="9" width="23.85546875" customWidth="1"/>
    <col min="10" max="10" width="21.42578125" customWidth="1"/>
  </cols>
  <sheetData>
    <row r="1" spans="1:10" s="8" customFormat="1" ht="22.5" customHeight="1" x14ac:dyDescent="0.2">
      <c r="A1" s="54" t="s">
        <v>70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s="8" customFormat="1" ht="24" customHeight="1" x14ac:dyDescent="0.2">
      <c r="A2" s="55"/>
      <c r="B2" s="55"/>
      <c r="C2" s="55"/>
      <c r="D2" s="55"/>
      <c r="E2" s="55"/>
      <c r="F2" s="55"/>
      <c r="G2" s="55"/>
      <c r="H2" s="55"/>
      <c r="I2" s="55"/>
      <c r="J2" s="55"/>
    </row>
    <row r="3" spans="1:10" s="8" customFormat="1" ht="32.4" customHeight="1" x14ac:dyDescent="0.2">
      <c r="A3" s="59" t="s">
        <v>0</v>
      </c>
      <c r="B3" s="57" t="s">
        <v>1</v>
      </c>
      <c r="C3" s="57" t="s">
        <v>2</v>
      </c>
      <c r="D3" s="60" t="s">
        <v>3</v>
      </c>
      <c r="E3" s="61"/>
      <c r="F3" s="57" t="s">
        <v>18</v>
      </c>
      <c r="G3" s="57" t="s">
        <v>62</v>
      </c>
      <c r="H3" s="59" t="s">
        <v>63</v>
      </c>
      <c r="I3" s="59" t="s">
        <v>71</v>
      </c>
      <c r="J3" s="57" t="s">
        <v>72</v>
      </c>
    </row>
    <row r="4" spans="1:10" s="8" customFormat="1" ht="56.4" customHeight="1" x14ac:dyDescent="0.2">
      <c r="A4" s="59"/>
      <c r="B4" s="58"/>
      <c r="C4" s="58"/>
      <c r="D4" s="48" t="s">
        <v>4</v>
      </c>
      <c r="E4" s="48" t="s">
        <v>5</v>
      </c>
      <c r="F4" s="58"/>
      <c r="G4" s="58"/>
      <c r="H4" s="59"/>
      <c r="I4" s="59"/>
      <c r="J4" s="58"/>
    </row>
    <row r="5" spans="1:10" s="8" customFormat="1" ht="15" customHeight="1" x14ac:dyDescent="0.2">
      <c r="A5" s="6">
        <v>1</v>
      </c>
      <c r="B5" s="7">
        <v>2</v>
      </c>
      <c r="C5" s="7">
        <v>3</v>
      </c>
      <c r="D5" s="6">
        <v>4</v>
      </c>
      <c r="E5" s="6">
        <v>5</v>
      </c>
      <c r="F5" s="7">
        <v>6</v>
      </c>
      <c r="G5" s="7">
        <v>7</v>
      </c>
      <c r="H5" s="6">
        <v>8</v>
      </c>
      <c r="I5" s="6">
        <v>9</v>
      </c>
      <c r="J5" s="7" t="s">
        <v>19</v>
      </c>
    </row>
    <row r="6" spans="1:10" s="8" customFormat="1" ht="15" customHeight="1" x14ac:dyDescent="0.2">
      <c r="A6" s="6"/>
      <c r="B6" s="26" t="s">
        <v>29</v>
      </c>
      <c r="C6" s="27"/>
      <c r="D6" s="17"/>
      <c r="E6" s="18"/>
      <c r="F6" s="44">
        <f>F7+F8</f>
        <v>195510</v>
      </c>
      <c r="G6" s="44">
        <f t="shared" ref="G6:I6" si="0">G7+G8</f>
        <v>167005</v>
      </c>
      <c r="H6" s="44">
        <f t="shared" si="0"/>
        <v>28505</v>
      </c>
      <c r="I6" s="44">
        <f t="shared" si="0"/>
        <v>0</v>
      </c>
      <c r="J6" s="19">
        <f>(G6+I6)/F6</f>
        <v>0.85420183110838321</v>
      </c>
    </row>
    <row r="7" spans="1:10" s="8" customFormat="1" ht="15" customHeight="1" x14ac:dyDescent="0.2">
      <c r="A7" s="6"/>
      <c r="B7" s="26" t="s">
        <v>30</v>
      </c>
      <c r="C7" s="27" t="s">
        <v>86</v>
      </c>
      <c r="D7" s="17"/>
      <c r="E7" s="18"/>
      <c r="F7" s="44">
        <f>F10+F13</f>
        <v>195510</v>
      </c>
      <c r="G7" s="44">
        <f>G10+G13</f>
        <v>167005</v>
      </c>
      <c r="H7" s="44">
        <f>H10+H13</f>
        <v>28505</v>
      </c>
      <c r="I7" s="44">
        <f>I10+I13</f>
        <v>0</v>
      </c>
      <c r="J7" s="19">
        <f t="shared" ref="J7:J8" si="1">(G7+I7)/F7</f>
        <v>0.85420183110838321</v>
      </c>
    </row>
    <row r="8" spans="1:10" s="8" customFormat="1" ht="15" customHeight="1" x14ac:dyDescent="0.2">
      <c r="A8" s="6"/>
      <c r="B8" s="26" t="s">
        <v>25</v>
      </c>
      <c r="C8" s="27"/>
      <c r="D8" s="17"/>
      <c r="E8" s="18"/>
      <c r="F8" s="44">
        <f>F11+F15</f>
        <v>0</v>
      </c>
      <c r="G8" s="44">
        <f>G11+G15</f>
        <v>0</v>
      </c>
      <c r="H8" s="44">
        <f>H11+H15</f>
        <v>0</v>
      </c>
      <c r="I8" s="44">
        <f>I11+I15</f>
        <v>0</v>
      </c>
      <c r="J8" s="19" t="e">
        <f t="shared" si="1"/>
        <v>#DIV/0!</v>
      </c>
    </row>
    <row r="9" spans="1:10" s="8" customFormat="1" ht="72.599999999999994" customHeight="1" x14ac:dyDescent="0.2">
      <c r="A9" s="6"/>
      <c r="B9" s="62" t="s">
        <v>53</v>
      </c>
      <c r="C9" s="63"/>
      <c r="D9" s="63"/>
      <c r="E9" s="64"/>
      <c r="F9" s="44">
        <f>F10+F11</f>
        <v>0</v>
      </c>
      <c r="G9" s="44">
        <f>G10+G11</f>
        <v>0</v>
      </c>
      <c r="H9" s="44">
        <f>H10+H11</f>
        <v>0</v>
      </c>
      <c r="I9" s="45">
        <f>I10+I11</f>
        <v>0</v>
      </c>
      <c r="J9" s="19">
        <v>0</v>
      </c>
    </row>
    <row r="10" spans="1:10" s="8" customFormat="1" ht="24.6" customHeight="1" x14ac:dyDescent="0.2">
      <c r="A10" s="20">
        <v>1</v>
      </c>
      <c r="B10" s="50" t="s">
        <v>21</v>
      </c>
      <c r="C10" s="25"/>
      <c r="D10" s="25"/>
      <c r="E10" s="49"/>
      <c r="F10" s="28">
        <v>0</v>
      </c>
      <c r="G10" s="28">
        <v>0</v>
      </c>
      <c r="H10" s="28">
        <v>0</v>
      </c>
      <c r="I10" s="28">
        <v>0</v>
      </c>
      <c r="J10" s="22">
        <v>0</v>
      </c>
    </row>
    <row r="11" spans="1:10" s="8" customFormat="1" ht="22.2" customHeight="1" x14ac:dyDescent="0.2">
      <c r="A11" s="36">
        <v>2</v>
      </c>
      <c r="B11" s="65" t="s">
        <v>25</v>
      </c>
      <c r="C11" s="66"/>
      <c r="D11" s="66"/>
      <c r="E11" s="67"/>
      <c r="F11" s="31">
        <v>0</v>
      </c>
      <c r="G11" s="31">
        <v>0</v>
      </c>
      <c r="H11" s="31">
        <v>0</v>
      </c>
      <c r="I11" s="31">
        <v>0</v>
      </c>
      <c r="J11" s="22">
        <v>0</v>
      </c>
    </row>
    <row r="12" spans="1:10" s="8" customFormat="1" ht="32.4" customHeight="1" x14ac:dyDescent="0.2">
      <c r="A12" s="6"/>
      <c r="B12" s="68" t="s">
        <v>27</v>
      </c>
      <c r="C12" s="69"/>
      <c r="D12" s="69"/>
      <c r="E12" s="70"/>
      <c r="F12" s="32">
        <f>F13+F15</f>
        <v>195510</v>
      </c>
      <c r="G12" s="46">
        <f>G13+G15</f>
        <v>167005</v>
      </c>
      <c r="H12" s="46">
        <f>H13+H15</f>
        <v>28505</v>
      </c>
      <c r="I12" s="46">
        <f>I13+I15</f>
        <v>0</v>
      </c>
      <c r="J12" s="9">
        <f t="shared" ref="J12:J14" si="2">(G12+I12)/F12</f>
        <v>0.85420183110838321</v>
      </c>
    </row>
    <row r="13" spans="1:10" s="8" customFormat="1" ht="25.8" customHeight="1" x14ac:dyDescent="0.2">
      <c r="A13" s="20">
        <v>3</v>
      </c>
      <c r="B13" s="23" t="s">
        <v>21</v>
      </c>
      <c r="C13" s="20"/>
      <c r="D13" s="20"/>
      <c r="E13" s="20"/>
      <c r="F13" s="21">
        <f>SUM(F14:F14)</f>
        <v>195510</v>
      </c>
      <c r="G13" s="21">
        <f>SUM(G14:G14)</f>
        <v>167005</v>
      </c>
      <c r="H13" s="21">
        <f>SUM(H14:H14)</f>
        <v>28505</v>
      </c>
      <c r="I13" s="21">
        <f>SUM(I14:I14)</f>
        <v>0</v>
      </c>
      <c r="J13" s="10">
        <f t="shared" si="2"/>
        <v>0.85420183110838321</v>
      </c>
    </row>
    <row r="14" spans="1:10" s="8" customFormat="1" ht="69" customHeight="1" x14ac:dyDescent="0.2">
      <c r="A14" s="35" t="s">
        <v>44</v>
      </c>
      <c r="B14" s="34" t="s">
        <v>13</v>
      </c>
      <c r="C14" s="3" t="s">
        <v>8</v>
      </c>
      <c r="D14" s="3" t="s">
        <v>14</v>
      </c>
      <c r="E14" s="3">
        <v>2019</v>
      </c>
      <c r="F14" s="29">
        <v>195510</v>
      </c>
      <c r="G14" s="11">
        <v>167005</v>
      </c>
      <c r="H14" s="30">
        <v>28505</v>
      </c>
      <c r="I14" s="40">
        <v>0</v>
      </c>
      <c r="J14" s="9">
        <f t="shared" si="2"/>
        <v>0.85420183110838321</v>
      </c>
    </row>
    <row r="15" spans="1:10" s="8" customFormat="1" ht="24" customHeight="1" x14ac:dyDescent="0.2">
      <c r="A15" s="20">
        <v>4</v>
      </c>
      <c r="B15" s="65" t="s">
        <v>25</v>
      </c>
      <c r="C15" s="66"/>
      <c r="D15" s="66"/>
      <c r="E15" s="67"/>
      <c r="F15" s="21">
        <v>0</v>
      </c>
      <c r="G15" s="47">
        <v>0</v>
      </c>
      <c r="H15" s="47">
        <v>0</v>
      </c>
      <c r="I15" s="47">
        <v>0</v>
      </c>
      <c r="J15" s="10">
        <v>0</v>
      </c>
    </row>
    <row r="16" spans="1:10" s="8" customFormat="1" x14ac:dyDescent="0.2"/>
    <row r="17" spans="1:10" s="8" customFormat="1" x14ac:dyDescent="0.2">
      <c r="A17" s="56" t="s">
        <v>20</v>
      </c>
      <c r="B17" s="56"/>
      <c r="C17" s="56"/>
      <c r="D17" s="56"/>
      <c r="E17" s="56"/>
      <c r="F17" s="56"/>
      <c r="G17" s="56"/>
      <c r="H17" s="56"/>
      <c r="I17" s="56"/>
      <c r="J17" s="56"/>
    </row>
  </sheetData>
  <mergeCells count="15">
    <mergeCell ref="A1:J2"/>
    <mergeCell ref="A3:A4"/>
    <mergeCell ref="B3:B4"/>
    <mergeCell ref="C3:C4"/>
    <mergeCell ref="D3:E3"/>
    <mergeCell ref="F3:F4"/>
    <mergeCell ref="G3:G4"/>
    <mergeCell ref="H3:H4"/>
    <mergeCell ref="I3:I4"/>
    <mergeCell ref="J3:J4"/>
    <mergeCell ref="B9:E9"/>
    <mergeCell ref="B11:E11"/>
    <mergeCell ref="B12:E12"/>
    <mergeCell ref="B15:E15"/>
    <mergeCell ref="A17:J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Arkusz1</vt:lpstr>
      <vt:lpstr>IRG</vt:lpstr>
      <vt:lpstr>SO</vt:lpstr>
      <vt:lpstr>OR</vt:lpstr>
      <vt:lpstr>PGM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FastReport.NET</dc:creator>
  <cp:lastModifiedBy>Renata Brońska</cp:lastModifiedBy>
  <cp:lastPrinted>2020-03-27T12:33:00Z</cp:lastPrinted>
  <dcterms:created xsi:type="dcterms:W3CDTF">2009-06-17T07:33:19Z</dcterms:created>
  <dcterms:modified xsi:type="dcterms:W3CDTF">2020-03-27T12:45:27Z</dcterms:modified>
</cp:coreProperties>
</file>