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INANS\archiwum\BUDŻET\SPRAWOZDANIA 2020\Sprawozdanie I półrocze 2020 roku\"/>
    </mc:Choice>
  </mc:AlternateContent>
  <xr:revisionPtr revIDLastSave="0" documentId="13_ncr:1_{C86B598D-BA3A-416A-BDC9-8DE5373155CC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CK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_123Graph_AWYKRES1" localSheetId="0" hidden="1">[1]Dochody!#REF!</definedName>
    <definedName name="__123Graph_AWYKRES1" hidden="1">[2]Dochody!#REF!</definedName>
    <definedName name="a" hidden="1">[3]Dochody!#REF!</definedName>
    <definedName name="aa" hidden="1">[3]Dochody!#REF!</definedName>
    <definedName name="ab">#REF!</definedName>
    <definedName name="beata" localSheetId="0">[4]Dochody!#REF!</definedName>
    <definedName name="beata">[5]Dochody!#REF!</definedName>
    <definedName name="beata_1">[6]Dochody!#REF!</definedName>
    <definedName name="beata_3">[7]Dochody!#REF!</definedName>
    <definedName name="beata_4">[7]Dochody!#REF!</definedName>
    <definedName name="beata_6">[7]Dochody!#REF!</definedName>
    <definedName name="BIUL_DOCH_" localSheetId="0">[1]Dochody!#REF!</definedName>
    <definedName name="BIUL_DOCH_">#REF!</definedName>
    <definedName name="BIUL_DOCH__3">[7]Dochody!#REF!</definedName>
    <definedName name="BIUL_DOCH__4">[7]Dochody!#REF!</definedName>
    <definedName name="BIUL_DOCH__6">[7]Dochody!#REF!</definedName>
    <definedName name="BIUL_DOCHODY" localSheetId="0">[1]Dochody!#REF!</definedName>
    <definedName name="BIUL_DOCHODY">#REF!</definedName>
    <definedName name="BIUL_DOCHODY_3">[7]Dochody!#REF!</definedName>
    <definedName name="BIUL_DOCHODY_4">[7]Dochody!#REF!</definedName>
    <definedName name="BIUL_DOCHODY_6">[7]Dochody!#REF!</definedName>
    <definedName name="BIUL_WYD_" localSheetId="0">#REF!</definedName>
    <definedName name="BIUL_WYD_">#REF!</definedName>
    <definedName name="BIUL_WYDATKI" localSheetId="0">#REF!</definedName>
    <definedName name="BIUL_WYDATKI">#REF!</definedName>
    <definedName name="DOCHODY" localSheetId="0">#REF!</definedName>
    <definedName name="DOCHODY">#REF!</definedName>
    <definedName name="DOCHODY_BEZ_TYT" localSheetId="0">#REF!</definedName>
    <definedName name="DOCHODY_BEZ_TYT">#REF!</definedName>
    <definedName name="DOCHODY_DZIAŁY" localSheetId="0">[1]Dochody!#REF!</definedName>
    <definedName name="DOCHODY_DZIAŁY">#REF!</definedName>
    <definedName name="DOCHODY_DZIAŁY_3">[7]Dochody!#REF!</definedName>
    <definedName name="DOCHODY_DZIAŁY_4">[7]Dochody!#REF!</definedName>
    <definedName name="DOCHODY_DZIAŁY_6">[7]Dochody!#REF!</definedName>
    <definedName name="INFORMACJA_00" localSheetId="0">#REF!</definedName>
    <definedName name="INFORMACJA_00">#REF!</definedName>
    <definedName name="mmmmmmmmmmmm">[3]Dochody!#REF!</definedName>
    <definedName name="renata" localSheetId="0">[4]Dochody!$A$3:$D$115</definedName>
    <definedName name="renata">[5]Dochody!$A$3:$D$115</definedName>
    <definedName name="renata_1">[6]Dochody!$A$3:$D$115</definedName>
    <definedName name="renata_3">[7]Dochody!$A$3:$D$115</definedName>
    <definedName name="renata_4">[7]Dochody!$A$3:$D$115</definedName>
    <definedName name="renata_6">[7]Dochody!$A$3:$D$115</definedName>
    <definedName name="rrr" localSheetId="0">[4]Dochody!$A$1:$D$115</definedName>
    <definedName name="rrr">[5]Dochody!$A$1:$D$115</definedName>
    <definedName name="rrr_1">[6]Dochody!$A$1:$D$115</definedName>
    <definedName name="rrr_3">[7]Dochody!$A$1:$D$115</definedName>
    <definedName name="rrr_4">[7]Dochody!$A$1:$D$115</definedName>
    <definedName name="rrr_6">[7]Dochody!$A$1:$D$115</definedName>
    <definedName name="rrrrrr" localSheetId="0">[4]Dochody!#REF!</definedName>
    <definedName name="rrrrrr">[5]Dochody!#REF!</definedName>
    <definedName name="rrrrrr_1">[6]Dochody!#REF!</definedName>
    <definedName name="rrrrrr_3">[7]Dochody!#REF!</definedName>
    <definedName name="rrrrrr_4">[7]Dochody!#REF!</definedName>
    <definedName name="rrrrrr_6">[7]Dochody!#REF!</definedName>
    <definedName name="_xlnm.Print_Titles" localSheetId="0">CK!$30:$31</definedName>
    <definedName name="WYDATKI_BEZ_TYT" localSheetId="0">#REF!</definedName>
    <definedName name="WYDATKI_BEZ_TYT">#REF!</definedName>
    <definedName name="WYDATKI_DZIAŁY" localSheetId="0">#REF!</definedName>
    <definedName name="WYDATKI_DZIAŁY">#REF!</definedName>
    <definedName name="WYDRUK_WYDATKI" localSheetId="0">#REF!</definedName>
    <definedName name="WYDRUK_WYDATKI">#REF!</definedName>
    <definedName name="z" localSheetId="0" hidden="1">[4]Dochody!#REF!</definedName>
    <definedName name="z" hidden="1">[4]Dochody!#REF!</definedName>
  </definedNames>
  <calcPr calcId="181029"/>
</workbook>
</file>

<file path=xl/calcChain.xml><?xml version="1.0" encoding="utf-8"?>
<calcChain xmlns="http://schemas.openxmlformats.org/spreadsheetml/2006/main">
  <c r="H74" i="1" l="1"/>
  <c r="I74" i="1"/>
  <c r="G74" i="1"/>
  <c r="I57" i="1"/>
  <c r="H57" i="1"/>
  <c r="J25" i="1"/>
  <c r="J27" i="1" l="1"/>
  <c r="J26" i="1"/>
  <c r="H5" i="1" l="1"/>
  <c r="I5" i="1"/>
  <c r="G5" i="1"/>
  <c r="G90" i="1" l="1"/>
  <c r="G85" i="1" l="1"/>
  <c r="H19" i="1" l="1"/>
  <c r="H28" i="1" s="1"/>
  <c r="I19" i="1"/>
  <c r="I28" i="1" s="1"/>
  <c r="G19" i="1"/>
  <c r="G28" i="1" s="1"/>
  <c r="J28" i="1" l="1"/>
  <c r="J56" i="1"/>
  <c r="J51" i="1"/>
  <c r="J50" i="1"/>
  <c r="J49" i="1"/>
  <c r="J41" i="1"/>
  <c r="J38" i="1"/>
  <c r="J35" i="1"/>
  <c r="J34" i="1"/>
  <c r="J33" i="1"/>
  <c r="J24" i="1"/>
  <c r="J23" i="1"/>
  <c r="J22" i="1"/>
  <c r="J21" i="1"/>
  <c r="J5" i="1"/>
  <c r="H75" i="1" l="1"/>
  <c r="J19" i="1"/>
  <c r="G75" i="1"/>
  <c r="J57" i="1"/>
  <c r="J74" i="1" l="1"/>
</calcChain>
</file>

<file path=xl/sharedStrings.xml><?xml version="1.0" encoding="utf-8"?>
<sst xmlns="http://schemas.openxmlformats.org/spreadsheetml/2006/main" count="148" uniqueCount="84">
  <si>
    <t>Przychody:</t>
  </si>
  <si>
    <t>%</t>
  </si>
  <si>
    <t>1. Dotacja podstawowa z budżetu Gminy</t>
  </si>
  <si>
    <t>w tym:</t>
  </si>
  <si>
    <t>-</t>
  </si>
  <si>
    <t>Festiwal Kapel Ulicznych i Podwórkowych</t>
  </si>
  <si>
    <t>z działalności usługowej</t>
  </si>
  <si>
    <t>R a z e m    p r z y c h o d y</t>
  </si>
  <si>
    <t>pocztowo - telekomunikacyjne</t>
  </si>
  <si>
    <t>wynajem pomieszczeń</t>
  </si>
  <si>
    <t>transportowe</t>
  </si>
  <si>
    <t>pralnicze</t>
  </si>
  <si>
    <t>podróże służbowe</t>
  </si>
  <si>
    <t>ubezpieczenie majątku</t>
  </si>
  <si>
    <t>badania okresowe pracowników</t>
  </si>
  <si>
    <t>R a z e m    k o s z t y</t>
  </si>
  <si>
    <t>W y n i k   f i n a n s o w y</t>
  </si>
  <si>
    <t xml:space="preserve">Stan środków na r-ku bankowym  </t>
  </si>
  <si>
    <t xml:space="preserve">                                                                                    </t>
  </si>
  <si>
    <t>Stan środków na r-ku lokat terminowych</t>
  </si>
  <si>
    <t>Stan środków na r-ku zadań remontowych</t>
  </si>
  <si>
    <t>Stan środków na r-ku ZFŚS</t>
  </si>
  <si>
    <t>Stan środków w kasie</t>
  </si>
  <si>
    <t xml:space="preserve">Należności </t>
  </si>
  <si>
    <t>od odbiorców</t>
  </si>
  <si>
    <t>w tym wymagalne</t>
  </si>
  <si>
    <t>od pracowników</t>
  </si>
  <si>
    <t xml:space="preserve">Zobowiązania bieżące </t>
  </si>
  <si>
    <t>dla dostawców</t>
  </si>
  <si>
    <t>z tytułu podatku VAT</t>
  </si>
  <si>
    <t>z tytułu podatku dochodowego od osób fizycznych</t>
  </si>
  <si>
    <t>z tytułu ZUS</t>
  </si>
  <si>
    <t>poligraficzne</t>
  </si>
  <si>
    <t>wymagalne w drodze egzekucyjnej</t>
  </si>
  <si>
    <t>Ogółem</t>
  </si>
  <si>
    <t>w tym: z dotacji</t>
  </si>
  <si>
    <t>Koszty:</t>
  </si>
  <si>
    <t>II</t>
  </si>
  <si>
    <t>I</t>
  </si>
  <si>
    <t>Festyn rekreacyjny "Bieg Kasztelański"</t>
  </si>
  <si>
    <t>środki czystości, artykuły biurowe, materiały gospodarczo-konserwacyjne i inne</t>
  </si>
  <si>
    <t>cieplna, elektryczna, gaz, woda</t>
  </si>
  <si>
    <t xml:space="preserve">wywóz nieczystości </t>
  </si>
  <si>
    <t>w tym: koszty pokryte z dotacji</t>
  </si>
  <si>
    <t>Stan środków na r-kach pomocniczych</t>
  </si>
  <si>
    <t>3. Zużycie materiałów</t>
  </si>
  <si>
    <t>4. Energia</t>
  </si>
  <si>
    <t>5. Zakup usług obcych</t>
  </si>
  <si>
    <t>7. Amortyzacja</t>
  </si>
  <si>
    <t>8. Pozostałe koszty</t>
  </si>
  <si>
    <t>10. Organizacja cyklicznych imprez kulturalnych</t>
  </si>
  <si>
    <t>działalność bieżąca</t>
  </si>
  <si>
    <t>organizacja imprez kulturalnych</t>
  </si>
  <si>
    <t>4. Darowizny</t>
  </si>
  <si>
    <t>5. Inne przychody</t>
  </si>
  <si>
    <t xml:space="preserve">1. Wynagrodzenia osobowe i pochodne od wynagrodzeń </t>
  </si>
  <si>
    <t xml:space="preserve">Międzynarodowy Plener Malarski </t>
  </si>
  <si>
    <t>Uroczysta oprawa wręczenia nagród za osiągnięcia sportowe oraz oprawa uroczystości wręczenia nagród za osiągnięcia w dziedzinie upowszechniania kultury i Łęczyńskiego Odyńca Kultury</t>
  </si>
  <si>
    <t xml:space="preserve">9. Koszty organizacji spotkań i podsumowań konkursów, przeglądów i pozostałej działalnosci kulturalnej </t>
  </si>
  <si>
    <t>z działalności kulturalnej</t>
  </si>
  <si>
    <t>6. Odsetki bankowe</t>
  </si>
  <si>
    <t>Wieczór Teatrów Różnych</t>
  </si>
  <si>
    <t>2. Wynagrodzenia wg umowy zlecenia, honoraria</t>
  </si>
  <si>
    <r>
      <t>6. Opłaty skarbowe, urzędowe, administracyjne</t>
    </r>
    <r>
      <rPr>
        <i/>
        <sz val="18"/>
        <rFont val="Times New Roman"/>
        <family val="1"/>
        <charset val="238"/>
      </rPr>
      <t xml:space="preserve"> (w tym: ZAIKS)</t>
    </r>
  </si>
  <si>
    <t>14. Koszty finansowe</t>
  </si>
  <si>
    <t>3. Przychody ze sprzedaży usług własnych</t>
  </si>
  <si>
    <t>pozostałe rozrachunki z pracownikami</t>
  </si>
  <si>
    <t>Roszczenia sporne, odszkodowania zasądzone, na drodze komorniczej</t>
  </si>
  <si>
    <t>Sprawozdanie opisowe z wykonania planu finansowego Centrum Kultury w Łęcznej na dzień 30.06.2020 roku</t>
  </si>
  <si>
    <t xml:space="preserve">Plan na                           30-06-2020 roku  </t>
  </si>
  <si>
    <t xml:space="preserve">Wykonanie na 30-06-2020 roku  </t>
  </si>
  <si>
    <t xml:space="preserve">P l a n na                           30-06-2020 roku  </t>
  </si>
  <si>
    <t>Uroczystości upamiętniajaceŁęczyńskich Bohatwerów Września 1939 roku i Marsz Pamięci (Chrześcijan i Żydów)</t>
  </si>
  <si>
    <t>XVI Turniej Tańca Nowoczesnego o Puchar Burmistrza Łęcznej</t>
  </si>
  <si>
    <t>Spotkania z X Muzą - cykliczne projekcje filmów dla dzieci, młodzieży i dorosłych</t>
  </si>
  <si>
    <t>2. Organizacja Dożynek 2020</t>
  </si>
  <si>
    <t>3. Organizacja koncertu z okazji "Dnia Seniora"dla Uniwersytetu Trzeciego Wieku</t>
  </si>
  <si>
    <t>8. Dofinansowanie realizacji projektu pn.: "Święto Wieprza - cykl trzech imprez integracyjnych na terenie gminy Łęczna" w ramach programu rozwoju obszarów wiejskich na lata 2014 -2020 (środki z LGD Polesie)</t>
  </si>
  <si>
    <t>11. Koncert z okazji "Dnia Seniora"</t>
  </si>
  <si>
    <t>12. Organizacja Dożynek 2020</t>
  </si>
  <si>
    <t>13. Zakup wyposażenia do sal i pracowni</t>
  </si>
  <si>
    <t>7. Wsparcie finansowe na realizację projektu pn. "Trzy Festiwale w wirtualnej odsłonie" - środki od NCK w ramach programu "Kultura w sieci"</t>
  </si>
  <si>
    <t>15. Realizacja projektu pn.: "Trzy Festiwale w wirtualnej odsłonie"</t>
  </si>
  <si>
    <t>16. Realizacja projektu pn.: "Trzy Festiwale w wirtualnej odsłonie" - pozostałe koszty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</si>
</sst>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_ ;\-#,##0\ "/>
    <numFmt numFmtId="166" formatCode="#,##0_);\(#,##0\)"/>
    <numFmt numFmtId="167" formatCode="_-* #,##0.00,_z_ł_-;\-* #,##0.00,_z_ł_-;_-* \-??\ _z_ł_-;_-@_-"/>
    <numFmt numFmtId="168" formatCode="#,##0.0_);\(#,##0.0\)"/>
  </numFmts>
  <fonts count="32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2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1"/>
      <name val="Times New Roman CE"/>
      <family val="1"/>
      <charset val="238"/>
    </font>
    <font>
      <i/>
      <sz val="18"/>
      <name val="Times New Roman"/>
      <family val="1"/>
      <charset val="238"/>
    </font>
    <font>
      <i/>
      <sz val="18"/>
      <color rgb="FF000000"/>
      <name val="Times New Roman"/>
      <family val="1"/>
      <charset val="238"/>
    </font>
    <font>
      <b/>
      <i/>
      <sz val="20"/>
      <name val="Times New Roman"/>
      <family val="1"/>
      <charset val="238"/>
    </font>
    <font>
      <sz val="20"/>
      <name val="Times New Roman"/>
      <family val="1"/>
      <charset val="238"/>
    </font>
    <font>
      <sz val="14"/>
      <name val="Times New Roman"/>
      <family val="1"/>
      <charset val="238"/>
    </font>
    <font>
      <b/>
      <sz val="18"/>
      <name val="Times New Roman"/>
      <family val="1"/>
      <charset val="238"/>
    </font>
    <font>
      <sz val="18"/>
      <name val="Times New Roman"/>
      <family val="1"/>
      <charset val="238"/>
    </font>
    <font>
      <i/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b/>
      <i/>
      <sz val="18"/>
      <name val="Times New Roman"/>
      <family val="1"/>
      <charset val="238"/>
    </font>
    <font>
      <sz val="16"/>
      <name val="Times New Roman"/>
      <family val="1"/>
      <charset val="238"/>
    </font>
    <font>
      <b/>
      <sz val="16"/>
      <name val="Times New Roman"/>
      <family val="1"/>
      <charset val="238"/>
    </font>
    <font>
      <i/>
      <sz val="12"/>
      <name val="Times New Roman"/>
      <family val="1"/>
      <charset val="238"/>
    </font>
    <font>
      <b/>
      <i/>
      <sz val="22"/>
      <name val="Times New Roman"/>
      <family val="1"/>
      <charset val="238"/>
    </font>
    <font>
      <b/>
      <i/>
      <u/>
      <sz val="15"/>
      <name val="Times New Roman"/>
      <family val="1"/>
      <charset val="238"/>
    </font>
    <font>
      <b/>
      <i/>
      <u val="singleAccounting"/>
      <sz val="15"/>
      <name val="Times New Roman"/>
      <family val="1"/>
      <charset val="238"/>
    </font>
    <font>
      <b/>
      <i/>
      <sz val="15"/>
      <name val="Times New Roman"/>
      <family val="1"/>
      <charset val="238"/>
    </font>
    <font>
      <b/>
      <i/>
      <sz val="15"/>
      <color indexed="10"/>
      <name val="Times New Roman"/>
      <family val="1"/>
      <charset val="238"/>
    </font>
    <font>
      <sz val="15"/>
      <name val="Times New Roman"/>
      <family val="1"/>
      <charset val="238"/>
    </font>
    <font>
      <b/>
      <sz val="15"/>
      <name val="Times New Roman"/>
      <family val="1"/>
      <charset val="238"/>
    </font>
    <font>
      <i/>
      <sz val="15"/>
      <name val="Times New Roman"/>
      <family val="1"/>
      <charset val="238"/>
    </font>
    <font>
      <sz val="12"/>
      <name val="Times New Roman"/>
      <family val="1"/>
      <charset val="238"/>
    </font>
    <font>
      <sz val="16"/>
      <color theme="0"/>
      <name val="Times New Roman"/>
      <family val="1"/>
      <charset val="238"/>
    </font>
    <font>
      <b/>
      <sz val="16"/>
      <color theme="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2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thick">
        <color theme="3" tint="0.39994506668294322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/>
      <right style="double">
        <color auto="1"/>
      </right>
      <top/>
      <bottom/>
      <diagonal/>
    </border>
  </borders>
  <cellStyleXfs count="24">
    <xf numFmtId="0" fontId="0" fillId="0" borderId="0"/>
    <xf numFmtId="0" fontId="2" fillId="0" borderId="0"/>
    <xf numFmtId="0" fontId="3" fillId="0" borderId="0"/>
    <xf numFmtId="0" fontId="4" fillId="2" borderId="1">
      <alignment vertical="center" wrapText="1"/>
    </xf>
    <xf numFmtId="0" fontId="4" fillId="3" borderId="1">
      <alignment vertical="center" wrapText="1"/>
    </xf>
    <xf numFmtId="164" fontId="3" fillId="0" borderId="0" applyFont="0" applyFill="0" applyBorder="0" applyAlignment="0" applyProtection="0"/>
    <xf numFmtId="165" fontId="5" fillId="0" borderId="0" applyFill="0" applyBorder="0" applyAlignment="0" applyProtection="0"/>
    <xf numFmtId="166" fontId="5" fillId="0" borderId="0" applyFill="0" applyBorder="0" applyAlignment="0" applyProtection="0"/>
    <xf numFmtId="166" fontId="5" fillId="0" borderId="0" applyFill="0" applyBorder="0" applyAlignment="0" applyProtection="0"/>
    <xf numFmtId="164" fontId="3" fillId="0" borderId="0" applyFont="0" applyFill="0" applyBorder="0" applyAlignment="0" applyProtection="0"/>
    <xf numFmtId="167" fontId="5" fillId="0" borderId="0" applyFill="0" applyBorder="0" applyAlignment="0" applyProtection="0"/>
    <xf numFmtId="0" fontId="1" fillId="0" borderId="0"/>
    <xf numFmtId="0" fontId="5" fillId="0" borderId="0"/>
    <xf numFmtId="9" fontId="6" fillId="0" borderId="0" applyFill="0" applyBorder="0" applyAlignment="0" applyProtection="0"/>
    <xf numFmtId="0" fontId="4" fillId="2" borderId="1">
      <alignment vertical="center" wrapText="1"/>
    </xf>
    <xf numFmtId="0" fontId="4" fillId="3" borderId="1">
      <alignment vertical="center" wrapText="1"/>
    </xf>
    <xf numFmtId="44" fontId="3" fillId="0" borderId="0" applyFont="0" applyFill="0" applyBorder="0" applyAlignment="0" applyProtection="0"/>
    <xf numFmtId="168" fontId="5" fillId="0" borderId="0" applyFill="0" applyBorder="0" applyAlignment="0" applyProtection="0"/>
    <xf numFmtId="168" fontId="5" fillId="0" borderId="0" applyFill="0" applyBorder="0" applyAlignment="0" applyProtection="0"/>
    <xf numFmtId="168" fontId="5" fillId="0" borderId="0" applyFill="0" applyBorder="0" applyAlignment="0" applyProtection="0"/>
    <xf numFmtId="44" fontId="3" fillId="0" borderId="0" applyFont="0" applyFill="0" applyBorder="0" applyAlignment="0" applyProtection="0"/>
    <xf numFmtId="0" fontId="7" fillId="0" borderId="2">
      <alignment vertical="center" wrapText="1"/>
    </xf>
    <xf numFmtId="0" fontId="7" fillId="0" borderId="3">
      <alignment vertical="center" wrapText="1"/>
    </xf>
    <xf numFmtId="0" fontId="7" fillId="0" borderId="2">
      <alignment vertical="center" wrapText="1"/>
    </xf>
  </cellStyleXfs>
  <cellXfs count="138">
    <xf numFmtId="0" fontId="0" fillId="0" borderId="0" xfId="0"/>
    <xf numFmtId="0" fontId="8" fillId="0" borderId="0" xfId="1" applyFont="1" applyBorder="1" applyAlignment="1">
      <alignment vertical="center" wrapText="1"/>
    </xf>
    <xf numFmtId="0" fontId="8" fillId="0" borderId="0" xfId="1" quotePrefix="1" applyFont="1" applyBorder="1" applyAlignment="1">
      <alignment horizontal="right" vertical="center" wrapText="1"/>
    </xf>
    <xf numFmtId="0" fontId="8" fillId="0" borderId="0" xfId="1" applyFont="1" applyAlignment="1">
      <alignment horizontal="center" vertical="center" wrapText="1"/>
    </xf>
    <xf numFmtId="4" fontId="8" fillId="0" borderId="5" xfId="1" applyNumberFormat="1" applyFont="1" applyBorder="1" applyAlignment="1">
      <alignment horizontal="center" vertical="center"/>
    </xf>
    <xf numFmtId="4" fontId="9" fillId="0" borderId="4" xfId="0" applyNumberFormat="1" applyFont="1" applyBorder="1" applyAlignment="1">
      <alignment horizontal="center" vertical="center" wrapText="1"/>
    </xf>
    <xf numFmtId="0" fontId="8" fillId="0" borderId="16" xfId="1" applyFont="1" applyBorder="1" applyAlignment="1">
      <alignment horizontal="center" vertical="center" wrapText="1"/>
    </xf>
    <xf numFmtId="10" fontId="8" fillId="0" borderId="17" xfId="1" applyNumberFormat="1" applyFont="1" applyBorder="1" applyAlignment="1">
      <alignment horizontal="center" vertical="center" wrapText="1"/>
    </xf>
    <xf numFmtId="4" fontId="8" fillId="0" borderId="17" xfId="1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11" fillId="0" borderId="0" xfId="2" applyFont="1" applyAlignment="1">
      <alignment horizontal="center" vertical="center" wrapText="1"/>
    </xf>
    <xf numFmtId="0" fontId="14" fillId="0" borderId="0" xfId="1" applyFont="1" applyAlignment="1">
      <alignment horizontal="center" vertical="center" wrapText="1"/>
    </xf>
    <xf numFmtId="4" fontId="13" fillId="5" borderId="6" xfId="1" quotePrefix="1" applyNumberFormat="1" applyFont="1" applyFill="1" applyBorder="1" applyAlignment="1">
      <alignment horizontal="center" vertical="center" wrapText="1"/>
    </xf>
    <xf numFmtId="4" fontId="13" fillId="0" borderId="4" xfId="1" applyNumberFormat="1" applyFont="1" applyBorder="1" applyAlignment="1">
      <alignment horizontal="center" vertical="center"/>
    </xf>
    <xf numFmtId="10" fontId="13" fillId="0" borderId="17" xfId="1" applyNumberFormat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 wrapText="1"/>
    </xf>
    <xf numFmtId="0" fontId="13" fillId="0" borderId="16" xfId="1" applyFont="1" applyBorder="1" applyAlignment="1">
      <alignment horizontal="center" vertical="center" wrapText="1"/>
    </xf>
    <xf numFmtId="0" fontId="13" fillId="0" borderId="0" xfId="1" applyFont="1" applyBorder="1" applyAlignment="1">
      <alignment vertical="center" wrapText="1"/>
    </xf>
    <xf numFmtId="0" fontId="13" fillId="0" borderId="0" xfId="1" applyFont="1" applyBorder="1" applyAlignment="1">
      <alignment horizontal="right" vertical="center"/>
    </xf>
    <xf numFmtId="4" fontId="8" fillId="0" borderId="4" xfId="1" applyNumberFormat="1" applyFont="1" applyBorder="1" applyAlignment="1">
      <alignment horizontal="center" vertical="center"/>
    </xf>
    <xf numFmtId="0" fontId="14" fillId="0" borderId="16" xfId="1" applyFont="1" applyBorder="1" applyAlignment="1">
      <alignment horizontal="center" vertical="center" wrapText="1"/>
    </xf>
    <xf numFmtId="0" fontId="14" fillId="0" borderId="0" xfId="1" applyFont="1" applyBorder="1" applyAlignment="1">
      <alignment vertical="center" wrapText="1"/>
    </xf>
    <xf numFmtId="0" fontId="8" fillId="0" borderId="0" xfId="1" applyFont="1" applyBorder="1" applyAlignment="1">
      <alignment horizontal="right" vertical="center"/>
    </xf>
    <xf numFmtId="0" fontId="14" fillId="0" borderId="0" xfId="1" applyFont="1" applyBorder="1" applyAlignment="1">
      <alignment horizontal="center" vertical="center" wrapText="1"/>
    </xf>
    <xf numFmtId="4" fontId="14" fillId="0" borderId="4" xfId="1" applyNumberFormat="1" applyFont="1" applyBorder="1" applyAlignment="1">
      <alignment horizontal="center" vertical="center"/>
    </xf>
    <xf numFmtId="10" fontId="14" fillId="0" borderId="17" xfId="1" applyNumberFormat="1" applyFont="1" applyBorder="1" applyAlignment="1">
      <alignment horizontal="center" vertical="center" wrapText="1"/>
    </xf>
    <xf numFmtId="0" fontId="15" fillId="0" borderId="0" xfId="1" applyFont="1" applyBorder="1" applyAlignment="1">
      <alignment horizontal="right" vertical="center"/>
    </xf>
    <xf numFmtId="0" fontId="8" fillId="0" borderId="0" xfId="1" quotePrefix="1" applyFont="1" applyBorder="1" applyAlignment="1">
      <alignment horizontal="right" vertical="center"/>
    </xf>
    <xf numFmtId="0" fontId="16" fillId="0" borderId="0" xfId="1" applyFont="1" applyBorder="1" applyAlignment="1">
      <alignment horizontal="center" vertical="center" wrapText="1"/>
    </xf>
    <xf numFmtId="4" fontId="17" fillId="5" borderId="6" xfId="1" applyNumberFormat="1" applyFont="1" applyFill="1" applyBorder="1" applyAlignment="1">
      <alignment horizontal="center" vertical="center"/>
    </xf>
    <xf numFmtId="10" fontId="17" fillId="5" borderId="6" xfId="1" applyNumberFormat="1" applyFont="1" applyFill="1" applyBorder="1" applyAlignment="1">
      <alignment horizontal="center" vertical="center"/>
    </xf>
    <xf numFmtId="0" fontId="12" fillId="0" borderId="0" xfId="1" applyFont="1" applyBorder="1" applyAlignment="1">
      <alignment horizontal="center" vertical="center" wrapText="1"/>
    </xf>
    <xf numFmtId="0" fontId="12" fillId="0" borderId="0" xfId="1" applyFont="1" applyBorder="1" applyAlignment="1">
      <alignment vertical="center" wrapText="1"/>
    </xf>
    <xf numFmtId="0" fontId="12" fillId="0" borderId="0" xfId="1" applyFont="1" applyBorder="1" applyAlignment="1">
      <alignment horizontal="right" vertical="center"/>
    </xf>
    <xf numFmtId="4" fontId="12" fillId="0" borderId="0" xfId="1" applyNumberFormat="1" applyFont="1" applyAlignment="1">
      <alignment horizontal="center" vertical="center"/>
    </xf>
    <xf numFmtId="10" fontId="12" fillId="0" borderId="0" xfId="1" applyNumberFormat="1" applyFont="1" applyAlignment="1">
      <alignment horizontal="center" vertical="center" wrapText="1"/>
    </xf>
    <xf numFmtId="0" fontId="18" fillId="0" borderId="0" xfId="1" applyFont="1" applyAlignment="1">
      <alignment horizontal="center" vertical="center" wrapText="1"/>
    </xf>
    <xf numFmtId="4" fontId="19" fillId="5" borderId="12" xfId="1" quotePrefix="1" applyNumberFormat="1" applyFont="1" applyFill="1" applyBorder="1" applyAlignment="1">
      <alignment horizontal="center" vertical="center" wrapText="1"/>
    </xf>
    <xf numFmtId="4" fontId="19" fillId="5" borderId="22" xfId="1" quotePrefix="1" applyNumberFormat="1" applyFont="1" applyFill="1" applyBorder="1" applyAlignment="1">
      <alignment horizontal="center" vertical="center" wrapText="1"/>
    </xf>
    <xf numFmtId="0" fontId="8" fillId="0" borderId="0" xfId="1" applyFont="1" applyBorder="1" applyAlignment="1">
      <alignment vertical="center"/>
    </xf>
    <xf numFmtId="0" fontId="14" fillId="0" borderId="5" xfId="1" applyFont="1" applyBorder="1" applyAlignment="1">
      <alignment horizontal="center" vertical="center" wrapText="1"/>
    </xf>
    <xf numFmtId="0" fontId="12" fillId="0" borderId="18" xfId="1" applyFont="1" applyBorder="1" applyAlignment="1">
      <alignment horizontal="center" vertical="center" wrapText="1"/>
    </xf>
    <xf numFmtId="0" fontId="12" fillId="0" borderId="11" xfId="1" applyFont="1" applyBorder="1" applyAlignment="1">
      <alignment vertical="center" wrapText="1"/>
    </xf>
    <xf numFmtId="0" fontId="20" fillId="0" borderId="11" xfId="1" quotePrefix="1" applyFont="1" applyBorder="1" applyAlignment="1">
      <alignment horizontal="right" vertical="center"/>
    </xf>
    <xf numFmtId="0" fontId="15" fillId="0" borderId="11" xfId="1" applyFont="1" applyBorder="1" applyAlignment="1">
      <alignment vertical="center" wrapText="1"/>
    </xf>
    <xf numFmtId="0" fontId="12" fillId="0" borderId="11" xfId="1" applyFont="1" applyBorder="1" applyAlignment="1">
      <alignment horizontal="center" vertical="center" wrapText="1"/>
    </xf>
    <xf numFmtId="4" fontId="15" fillId="0" borderId="11" xfId="1" applyNumberFormat="1" applyFont="1" applyBorder="1" applyAlignment="1">
      <alignment horizontal="center" vertical="center"/>
    </xf>
    <xf numFmtId="10" fontId="15" fillId="0" borderId="23" xfId="1" applyNumberFormat="1" applyFont="1" applyBorder="1" applyAlignment="1">
      <alignment horizontal="center" vertical="center" wrapText="1"/>
    </xf>
    <xf numFmtId="10" fontId="17" fillId="5" borderId="6" xfId="1" applyNumberFormat="1" applyFont="1" applyFill="1" applyBorder="1" applyAlignment="1">
      <alignment horizontal="center" vertical="center" wrapText="1"/>
    </xf>
    <xf numFmtId="4" fontId="23" fillId="0" borderId="0" xfId="1" applyNumberFormat="1" applyFont="1" applyBorder="1" applyAlignment="1">
      <alignment horizontal="center" vertical="center"/>
    </xf>
    <xf numFmtId="10" fontId="24" fillId="0" borderId="0" xfId="1" applyNumberFormat="1" applyFont="1" applyBorder="1" applyAlignment="1">
      <alignment horizontal="center" vertical="center" wrapText="1"/>
    </xf>
    <xf numFmtId="0" fontId="12" fillId="0" borderId="10" xfId="1" applyFont="1" applyBorder="1" applyAlignment="1">
      <alignment horizontal="center" vertical="center" wrapText="1"/>
    </xf>
    <xf numFmtId="0" fontId="12" fillId="0" borderId="10" xfId="1" applyFont="1" applyBorder="1" applyAlignment="1">
      <alignment vertical="center" wrapText="1"/>
    </xf>
    <xf numFmtId="0" fontId="22" fillId="0" borderId="10" xfId="1" applyFont="1" applyBorder="1" applyAlignment="1">
      <alignment horizontal="right" vertical="center"/>
    </xf>
    <xf numFmtId="0" fontId="15" fillId="0" borderId="10" xfId="1" quotePrefix="1" applyFont="1" applyBorder="1" applyAlignment="1">
      <alignment horizontal="center" vertical="center" wrapText="1"/>
    </xf>
    <xf numFmtId="4" fontId="23" fillId="0" borderId="10" xfId="1" applyNumberFormat="1" applyFont="1" applyBorder="1" applyAlignment="1">
      <alignment horizontal="center" vertical="center"/>
    </xf>
    <xf numFmtId="4" fontId="25" fillId="0" borderId="10" xfId="1" applyNumberFormat="1" applyFont="1" applyBorder="1" applyAlignment="1">
      <alignment horizontal="center" vertical="center"/>
    </xf>
    <xf numFmtId="10" fontId="24" fillId="0" borderId="10" xfId="1" applyNumberFormat="1" applyFont="1" applyBorder="1" applyAlignment="1">
      <alignment horizontal="center" vertical="center" wrapText="1"/>
    </xf>
    <xf numFmtId="0" fontId="22" fillId="0" borderId="0" xfId="1" applyFont="1" applyBorder="1" applyAlignment="1">
      <alignment horizontal="right" vertical="center"/>
    </xf>
    <xf numFmtId="0" fontId="15" fillId="0" borderId="0" xfId="1" quotePrefix="1" applyFont="1" applyBorder="1" applyAlignment="1">
      <alignment horizontal="center" vertical="center" wrapText="1"/>
    </xf>
    <xf numFmtId="0" fontId="26" fillId="0" borderId="0" xfId="1" applyFont="1" applyAlignment="1">
      <alignment horizontal="center" vertical="center" wrapText="1"/>
    </xf>
    <xf numFmtId="0" fontId="26" fillId="0" borderId="0" xfId="1" applyFont="1" applyBorder="1" applyAlignment="1">
      <alignment horizontal="center" vertical="center" wrapText="1"/>
    </xf>
    <xf numFmtId="0" fontId="26" fillId="0" borderId="0" xfId="1" applyFont="1" applyBorder="1" applyAlignment="1">
      <alignment vertical="center" wrapText="1"/>
    </xf>
    <xf numFmtId="4" fontId="27" fillId="0" borderId="0" xfId="1" applyNumberFormat="1" applyFont="1" applyAlignment="1">
      <alignment horizontal="right" vertical="center" wrapText="1"/>
    </xf>
    <xf numFmtId="4" fontId="27" fillId="0" borderId="0" xfId="1" applyNumberFormat="1" applyFont="1" applyAlignment="1">
      <alignment horizontal="center" vertical="center" wrapText="1"/>
    </xf>
    <xf numFmtId="10" fontId="26" fillId="0" borderId="0" xfId="1" applyNumberFormat="1" applyFont="1" applyAlignment="1">
      <alignment horizontal="center" vertical="center" wrapText="1"/>
    </xf>
    <xf numFmtId="0" fontId="26" fillId="0" borderId="0" xfId="1" quotePrefix="1" applyFont="1" applyBorder="1" applyAlignment="1">
      <alignment vertical="center"/>
    </xf>
    <xf numFmtId="0" fontId="26" fillId="0" borderId="0" xfId="1" applyFont="1" applyBorder="1" applyAlignment="1">
      <alignment vertical="center"/>
    </xf>
    <xf numFmtId="0" fontId="26" fillId="0" borderId="0" xfId="1" applyFont="1" applyAlignment="1">
      <alignment horizontal="center" vertical="center"/>
    </xf>
    <xf numFmtId="0" fontId="26" fillId="0" borderId="0" xfId="1" quotePrefix="1" applyFont="1" applyBorder="1" applyAlignment="1">
      <alignment vertical="center" wrapText="1"/>
    </xf>
    <xf numFmtId="0" fontId="28" fillId="0" borderId="0" xfId="1" quotePrefix="1" applyFont="1" applyBorder="1" applyAlignment="1">
      <alignment horizontal="right" vertical="center"/>
    </xf>
    <xf numFmtId="0" fontId="26" fillId="0" borderId="0" xfId="1" applyFont="1" applyAlignment="1">
      <alignment horizontal="left" vertical="center" wrapText="1"/>
    </xf>
    <xf numFmtId="4" fontId="24" fillId="0" borderId="0" xfId="1" applyNumberFormat="1" applyFont="1" applyAlignment="1">
      <alignment horizontal="right" vertical="center" wrapText="1"/>
    </xf>
    <xf numFmtId="0" fontId="28" fillId="0" borderId="0" xfId="1" applyFont="1" applyAlignment="1">
      <alignment horizontal="left" vertical="center" wrapText="1"/>
    </xf>
    <xf numFmtId="0" fontId="12" fillId="0" borderId="0" xfId="1" applyFont="1" applyBorder="1" applyAlignment="1">
      <alignment horizontal="right" vertical="center" wrapText="1"/>
    </xf>
    <xf numFmtId="4" fontId="16" fillId="0" borderId="0" xfId="1" applyNumberFormat="1" applyFont="1" applyAlignment="1">
      <alignment horizontal="center" vertical="center" wrapText="1"/>
    </xf>
    <xf numFmtId="0" fontId="16" fillId="0" borderId="0" xfId="1" applyFont="1" applyBorder="1" applyAlignment="1">
      <alignment vertical="center" wrapText="1"/>
    </xf>
    <xf numFmtId="0" fontId="16" fillId="0" borderId="0" xfId="1" applyFont="1" applyBorder="1" applyAlignment="1">
      <alignment horizontal="right" vertical="center"/>
    </xf>
    <xf numFmtId="0" fontId="29" fillId="0" borderId="0" xfId="1" applyFont="1"/>
    <xf numFmtId="4" fontId="12" fillId="0" borderId="0" xfId="1" applyNumberFormat="1" applyFont="1" applyAlignment="1">
      <alignment horizontal="center" vertical="center" wrapText="1"/>
    </xf>
    <xf numFmtId="0" fontId="24" fillId="0" borderId="0" xfId="1" applyFont="1" applyBorder="1" applyAlignment="1">
      <alignment horizontal="right" vertical="center"/>
    </xf>
    <xf numFmtId="4" fontId="24" fillId="0" borderId="0" xfId="1" applyNumberFormat="1" applyFont="1" applyAlignment="1">
      <alignment horizontal="center" vertical="center"/>
    </xf>
    <xf numFmtId="10" fontId="24" fillId="0" borderId="0" xfId="1" applyNumberFormat="1" applyFont="1" applyAlignment="1">
      <alignment horizontal="center" vertical="center" wrapText="1"/>
    </xf>
    <xf numFmtId="4" fontId="27" fillId="5" borderId="6" xfId="1" quotePrefix="1" applyNumberFormat="1" applyFont="1" applyFill="1" applyBorder="1" applyAlignment="1">
      <alignment horizontal="center" vertical="center" wrapText="1"/>
    </xf>
    <xf numFmtId="0" fontId="31" fillId="0" borderId="16" xfId="1" applyFont="1" applyFill="1" applyBorder="1" applyAlignment="1">
      <alignment horizontal="center" vertical="center" wrapText="1"/>
    </xf>
    <xf numFmtId="0" fontId="31" fillId="0" borderId="0" xfId="1" applyFont="1" applyFill="1" applyBorder="1" applyAlignment="1">
      <alignment horizontal="center" vertical="center"/>
    </xf>
    <xf numFmtId="0" fontId="31" fillId="0" borderId="5" xfId="1" applyFont="1" applyFill="1" applyBorder="1" applyAlignment="1">
      <alignment horizontal="center" vertical="center"/>
    </xf>
    <xf numFmtId="4" fontId="31" fillId="0" borderId="4" xfId="1" quotePrefix="1" applyNumberFormat="1" applyFont="1" applyFill="1" applyBorder="1" applyAlignment="1">
      <alignment horizontal="center" vertical="center" wrapText="1"/>
    </xf>
    <xf numFmtId="10" fontId="31" fillId="0" borderId="17" xfId="1" applyNumberFormat="1" applyFont="1" applyFill="1" applyBorder="1" applyAlignment="1">
      <alignment horizontal="center" vertical="center" wrapText="1"/>
    </xf>
    <xf numFmtId="0" fontId="30" fillId="0" borderId="0" xfId="1" applyFont="1" applyFill="1" applyBorder="1" applyAlignment="1">
      <alignment horizontal="center" vertical="center" wrapText="1"/>
    </xf>
    <xf numFmtId="0" fontId="13" fillId="0" borderId="16" xfId="1" applyFont="1" applyBorder="1" applyAlignment="1">
      <alignment horizontal="left" vertical="center" wrapText="1"/>
    </xf>
    <xf numFmtId="0" fontId="13" fillId="0" borderId="0" xfId="1" applyFont="1" applyBorder="1" applyAlignment="1">
      <alignment horizontal="left" vertical="center" wrapText="1"/>
    </xf>
    <xf numFmtId="0" fontId="13" fillId="0" borderId="5" xfId="1" applyFont="1" applyBorder="1" applyAlignment="1">
      <alignment horizontal="left" vertical="center" wrapText="1"/>
    </xf>
    <xf numFmtId="0" fontId="13" fillId="0" borderId="16" xfId="1" applyFont="1" applyBorder="1" applyAlignment="1">
      <alignment horizontal="left" vertical="center"/>
    </xf>
    <xf numFmtId="0" fontId="13" fillId="0" borderId="0" xfId="1" applyFont="1" applyBorder="1" applyAlignment="1">
      <alignment horizontal="left" vertical="center"/>
    </xf>
    <xf numFmtId="0" fontId="13" fillId="0" borderId="5" xfId="1" applyFont="1" applyBorder="1" applyAlignment="1">
      <alignment horizontal="left" vertical="center"/>
    </xf>
    <xf numFmtId="0" fontId="8" fillId="0" borderId="16" xfId="1" applyFont="1" applyBorder="1" applyAlignment="1">
      <alignment horizontal="left" vertical="center"/>
    </xf>
    <xf numFmtId="0" fontId="8" fillId="0" borderId="0" xfId="1" applyFont="1" applyBorder="1" applyAlignment="1">
      <alignment horizontal="left" vertical="center"/>
    </xf>
    <xf numFmtId="0" fontId="8" fillId="0" borderId="5" xfId="1" applyFont="1" applyBorder="1" applyAlignment="1">
      <alignment horizontal="left" vertical="center"/>
    </xf>
    <xf numFmtId="0" fontId="21" fillId="5" borderId="7" xfId="1" applyFont="1" applyFill="1" applyBorder="1" applyAlignment="1">
      <alignment horizontal="center" vertical="center"/>
    </xf>
    <xf numFmtId="0" fontId="21" fillId="5" borderId="8" xfId="1" applyFont="1" applyFill="1" applyBorder="1" applyAlignment="1">
      <alignment horizontal="center" vertical="center"/>
    </xf>
    <xf numFmtId="0" fontId="21" fillId="5" borderId="9" xfId="1" applyFont="1" applyFill="1" applyBorder="1" applyAlignment="1">
      <alignment horizontal="center" vertical="center"/>
    </xf>
    <xf numFmtId="0" fontId="26" fillId="0" borderId="0" xfId="1" quotePrefix="1" applyFont="1" applyBorder="1" applyAlignment="1">
      <alignment horizontal="left" vertical="center" wrapText="1"/>
    </xf>
    <xf numFmtId="0" fontId="8" fillId="0" borderId="0" xfId="1" applyFont="1" applyBorder="1" applyAlignment="1">
      <alignment horizontal="left" vertical="center" wrapText="1"/>
    </xf>
    <xf numFmtId="0" fontId="8" fillId="0" borderId="5" xfId="1" applyFont="1" applyBorder="1" applyAlignment="1">
      <alignment horizontal="left" vertical="center" wrapText="1"/>
    </xf>
    <xf numFmtId="0" fontId="13" fillId="0" borderId="16" xfId="1" quotePrefix="1" applyFont="1" applyBorder="1" applyAlignment="1">
      <alignment horizontal="left" vertical="center" wrapText="1"/>
    </xf>
    <xf numFmtId="0" fontId="13" fillId="0" borderId="0" xfId="1" quotePrefix="1" applyFont="1" applyBorder="1" applyAlignment="1">
      <alignment horizontal="left" vertical="center" wrapText="1"/>
    </xf>
    <xf numFmtId="0" fontId="13" fillId="0" borderId="5" xfId="1" quotePrefix="1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26" fillId="0" borderId="0" xfId="1" applyFont="1" applyAlignment="1">
      <alignment horizontal="left" vertical="center" wrapText="1"/>
    </xf>
    <xf numFmtId="0" fontId="26" fillId="0" borderId="0" xfId="1" applyFont="1" applyAlignment="1">
      <alignment vertical="center" wrapText="1"/>
    </xf>
    <xf numFmtId="0" fontId="22" fillId="0" borderId="0" xfId="1" applyFont="1" applyBorder="1" applyAlignment="1">
      <alignment horizontal="center" vertical="center"/>
    </xf>
    <xf numFmtId="0" fontId="26" fillId="0" borderId="0" xfId="1" applyFont="1" applyBorder="1" applyAlignment="1">
      <alignment vertical="center" wrapText="1"/>
    </xf>
    <xf numFmtId="0" fontId="28" fillId="0" borderId="0" xfId="1" applyFont="1" applyAlignment="1">
      <alignment horizontal="left" vertical="center" wrapText="1"/>
    </xf>
    <xf numFmtId="0" fontId="10" fillId="4" borderId="7" xfId="1" applyFont="1" applyFill="1" applyBorder="1" applyAlignment="1">
      <alignment horizontal="center" vertical="center" wrapText="1"/>
    </xf>
    <xf numFmtId="0" fontId="11" fillId="4" borderId="8" xfId="2" applyFont="1" applyFill="1" applyBorder="1" applyAlignment="1">
      <alignment horizontal="center" vertical="center" wrapText="1"/>
    </xf>
    <xf numFmtId="0" fontId="11" fillId="4" borderId="9" xfId="2" applyFont="1" applyFill="1" applyBorder="1" applyAlignment="1">
      <alignment horizontal="center" vertical="center" wrapText="1"/>
    </xf>
    <xf numFmtId="4" fontId="13" fillId="5" borderId="6" xfId="1" quotePrefix="1" applyNumberFormat="1" applyFont="1" applyFill="1" applyBorder="1" applyAlignment="1">
      <alignment horizontal="center" vertical="center" wrapText="1"/>
    </xf>
    <xf numFmtId="0" fontId="13" fillId="5" borderId="6" xfId="1" applyFont="1" applyFill="1" applyBorder="1" applyAlignment="1">
      <alignment horizontal="center" vertical="center" wrapText="1"/>
    </xf>
    <xf numFmtId="10" fontId="13" fillId="5" borderId="6" xfId="1" applyNumberFormat="1" applyFont="1" applyFill="1" applyBorder="1" applyAlignment="1">
      <alignment horizontal="center" vertical="center" wrapText="1"/>
    </xf>
    <xf numFmtId="0" fontId="13" fillId="5" borderId="6" xfId="1" applyFont="1" applyFill="1" applyBorder="1" applyAlignment="1">
      <alignment horizontal="center" vertical="center"/>
    </xf>
    <xf numFmtId="10" fontId="19" fillId="5" borderId="15" xfId="1" applyNumberFormat="1" applyFont="1" applyFill="1" applyBorder="1" applyAlignment="1">
      <alignment horizontal="center" vertical="center" wrapText="1"/>
    </xf>
    <xf numFmtId="10" fontId="19" fillId="5" borderId="20" xfId="1" applyNumberFormat="1" applyFont="1" applyFill="1" applyBorder="1" applyAlignment="1">
      <alignment horizontal="center" vertical="center" wrapText="1"/>
    </xf>
    <xf numFmtId="0" fontId="19" fillId="5" borderId="24" xfId="1" applyFont="1" applyFill="1" applyBorder="1" applyAlignment="1">
      <alignment horizontal="center" vertical="center" wrapText="1"/>
    </xf>
    <xf numFmtId="0" fontId="19" fillId="5" borderId="25" xfId="1" applyFont="1" applyFill="1" applyBorder="1" applyAlignment="1">
      <alignment horizontal="center" vertical="center" wrapText="1"/>
    </xf>
    <xf numFmtId="4" fontId="19" fillId="5" borderId="14" xfId="1" quotePrefix="1" applyNumberFormat="1" applyFont="1" applyFill="1" applyBorder="1" applyAlignment="1">
      <alignment horizontal="center" vertical="center" wrapText="1"/>
    </xf>
    <xf numFmtId="4" fontId="19" fillId="5" borderId="12" xfId="1" quotePrefix="1" applyNumberFormat="1" applyFont="1" applyFill="1" applyBorder="1" applyAlignment="1">
      <alignment horizontal="center" vertical="center" wrapText="1"/>
    </xf>
    <xf numFmtId="0" fontId="19" fillId="5" borderId="13" xfId="1" applyFont="1" applyFill="1" applyBorder="1" applyAlignment="1">
      <alignment horizontal="center" vertical="center"/>
    </xf>
    <xf numFmtId="0" fontId="19" fillId="5" borderId="21" xfId="1" applyFont="1" applyFill="1" applyBorder="1" applyAlignment="1">
      <alignment horizontal="center" vertical="center"/>
    </xf>
    <xf numFmtId="0" fontId="19" fillId="5" borderId="11" xfId="1" applyFont="1" applyFill="1" applyBorder="1" applyAlignment="1">
      <alignment horizontal="center" vertical="center"/>
    </xf>
    <xf numFmtId="0" fontId="19" fillId="5" borderId="19" xfId="1" applyFont="1" applyFill="1" applyBorder="1" applyAlignment="1">
      <alignment horizontal="center" vertical="center"/>
    </xf>
    <xf numFmtId="0" fontId="8" fillId="0" borderId="0" xfId="1" quotePrefix="1" applyFont="1" applyBorder="1" applyAlignment="1">
      <alignment horizontal="left" vertical="center" wrapText="1"/>
    </xf>
    <xf numFmtId="0" fontId="17" fillId="5" borderId="7" xfId="1" applyFont="1" applyFill="1" applyBorder="1" applyAlignment="1">
      <alignment horizontal="center" vertical="center"/>
    </xf>
    <xf numFmtId="0" fontId="17" fillId="5" borderId="8" xfId="1" applyFont="1" applyFill="1" applyBorder="1" applyAlignment="1">
      <alignment horizontal="center" vertical="center"/>
    </xf>
    <xf numFmtId="0" fontId="17" fillId="5" borderId="9" xfId="1" applyFont="1" applyFill="1" applyBorder="1" applyAlignment="1">
      <alignment horizontal="center" vertical="center"/>
    </xf>
    <xf numFmtId="0" fontId="9" fillId="0" borderId="26" xfId="0" applyFont="1" applyBorder="1" applyAlignment="1">
      <alignment horizontal="left" vertical="center" wrapText="1"/>
    </xf>
  </cellXfs>
  <cellStyles count="24">
    <cellStyle name="Dział" xfId="3" xr:uid="{00000000-0005-0000-0000-000000000000}"/>
    <cellStyle name="Dział 2" xfId="4" xr:uid="{00000000-0005-0000-0000-000001000000}"/>
    <cellStyle name="Dziesiętny 2" xfId="5" xr:uid="{00000000-0005-0000-0000-000002000000}"/>
    <cellStyle name="Dziesiętny 3" xfId="6" xr:uid="{00000000-0005-0000-0000-000003000000}"/>
    <cellStyle name="Dziesiętny 4" xfId="7" xr:uid="{00000000-0005-0000-0000-000004000000}"/>
    <cellStyle name="Dziesiętny 5" xfId="8" xr:uid="{00000000-0005-0000-0000-000005000000}"/>
    <cellStyle name="Dziesiętny 6" xfId="9" xr:uid="{00000000-0005-0000-0000-000006000000}"/>
    <cellStyle name="Dziesiętny 7" xfId="10" xr:uid="{00000000-0005-0000-0000-000007000000}"/>
    <cellStyle name="Normalny" xfId="0" builtinId="0"/>
    <cellStyle name="Normalny 2" xfId="11" xr:uid="{00000000-0005-0000-0000-000009000000}"/>
    <cellStyle name="Normalny 3" xfId="2" xr:uid="{00000000-0005-0000-0000-00000A000000}"/>
    <cellStyle name="Normalny 4" xfId="12" xr:uid="{00000000-0005-0000-0000-00000B000000}"/>
    <cellStyle name="Normalny_Sprawozdanie opisowe 30-06-2006_DO RADY" xfId="1" xr:uid="{00000000-0005-0000-0000-00000C000000}"/>
    <cellStyle name="Procentowy 2" xfId="13" xr:uid="{00000000-0005-0000-0000-00000D000000}"/>
    <cellStyle name="Rozdział" xfId="14" xr:uid="{00000000-0005-0000-0000-00000E000000}"/>
    <cellStyle name="Rozdział 2" xfId="15" xr:uid="{00000000-0005-0000-0000-00000F000000}"/>
    <cellStyle name="Walutowy 2" xfId="16" xr:uid="{00000000-0005-0000-0000-000010000000}"/>
    <cellStyle name="Walutowy 3" xfId="17" xr:uid="{00000000-0005-0000-0000-000011000000}"/>
    <cellStyle name="Walutowy 4" xfId="18" xr:uid="{00000000-0005-0000-0000-000012000000}"/>
    <cellStyle name="Walutowy 5" xfId="19" xr:uid="{00000000-0005-0000-0000-000013000000}"/>
    <cellStyle name="Walutowy 6" xfId="20" xr:uid="{00000000-0005-0000-0000-000014000000}"/>
    <cellStyle name="Zadanie" xfId="21" xr:uid="{00000000-0005-0000-0000-000015000000}"/>
    <cellStyle name="Zadanie 2" xfId="22" xr:uid="{00000000-0005-0000-0000-000016000000}"/>
    <cellStyle name="Zadanie_Sprawozd opisowe  2005r Przedszkola" xfId="23" xr:uid="{00000000-0005-0000-0000-00001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M_LECZNA\SYS\FINANS\BUD&#379;ET\B-99-WY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Moje%20dokumenty\BUD&#379;ET\UM-20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Moje%20dokumenty/BUD&#379;ET/UM-20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M_LECZNA\SYS\Moje%20dokumenty\BUD&#379;ET\UM-200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md/Moje%20dokumenty/BUD&#379;ET%202009/Moje%20dokumenty/BUD&#379;ET/UM-200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RENATA~1\USTAWI~1\Temp\UM_LECZNA\SYS\Moje%20dokumenty\BUD&#379;ET\UM-20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UM_LECZNA\SYS\Moje%20dokumenty\BUD&#379;ET\UM-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hody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hody po KF"/>
      <sheetName val="Wydatki - po KF"/>
      <sheetName val="PLAN FIN.UM-2001 "/>
      <sheetName val="ZADANIA-2001"/>
      <sheetName val="Wydatki"/>
      <sheetName val="Dochody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Lp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hody po KF"/>
      <sheetName val="Wydatki - po KF"/>
      <sheetName val="PLAN FIN.UM-2001 "/>
      <sheetName val="ZADANIA-2001"/>
      <sheetName val="Wydatki"/>
      <sheetName val="Dochody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Lp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hody po KF"/>
      <sheetName val="Wydatki - po KF"/>
      <sheetName val="PLAN FIN.UM-2001 "/>
      <sheetName val="ZADANIA-2001"/>
      <sheetName val="Wydatki"/>
      <sheetName val="Dochody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Lp</v>
          </cell>
          <cell r="B1" t="str">
            <v>Dział</v>
          </cell>
          <cell r="D1" t="str">
            <v>NAZWA DZIAŁU    -  tytuł</v>
          </cell>
        </row>
        <row r="3">
          <cell r="A3">
            <v>1</v>
          </cell>
          <cell r="B3" t="str">
            <v>010</v>
          </cell>
          <cell r="D3" t="str">
            <v>ROLNICTWO I ŁOWIECTWO</v>
          </cell>
        </row>
        <row r="4">
          <cell r="B4" t="str">
            <v>01095</v>
          </cell>
          <cell r="D4" t="str">
            <v>Pozostała działalność</v>
          </cell>
        </row>
        <row r="5">
          <cell r="C5">
            <v>1</v>
          </cell>
          <cell r="D5" t="str">
            <v>Sprzedaż świadectw miejsca pochodzenia zwierząt</v>
          </cell>
        </row>
        <row r="6">
          <cell r="D6" t="str">
            <v>Nie jest wzrost dochodów z tego tytułu w porównaniu do przewidywanego wykonania za 2000 roku</v>
          </cell>
        </row>
        <row r="7">
          <cell r="A7">
            <v>2</v>
          </cell>
          <cell r="B7">
            <v>700</v>
          </cell>
          <cell r="D7" t="str">
            <v>GOSPODARKA MIESZKANIOWA</v>
          </cell>
        </row>
        <row r="8">
          <cell r="B8">
            <v>70005</v>
          </cell>
          <cell r="D8" t="str">
            <v>Gospodarka gruntami i nieruchomościami</v>
          </cell>
        </row>
        <row r="9">
          <cell r="C9">
            <v>1</v>
          </cell>
          <cell r="D9" t="str">
            <v xml:space="preserve">Wpływy z tytułu najmu lokali użytkowych - czynsze komunalne </v>
          </cell>
        </row>
        <row r="10">
          <cell r="D10" t="str">
            <v>Planowany jest wzrost stawek czynszu z tego tytułu o 7% w stosunku do wysokości stawek w 2000 roku  - zgodnie z przyjętymi założeniami do projektu budżetu gminy Łęczna na 2001 rok.</v>
          </cell>
        </row>
        <row r="11">
          <cell r="C11">
            <v>2</v>
          </cell>
          <cell r="D11" t="str">
            <v>Wpływy ze sprzedaży mieszkań komunalnych i bydynków</v>
          </cell>
        </row>
        <row r="12">
          <cell r="D12" t="str">
            <v>Planowana jest sprzedaż 2 mieszkań komunalnych</v>
          </cell>
        </row>
        <row r="13">
          <cell r="C13">
            <v>3</v>
          </cell>
          <cell r="D13" t="str">
            <v>wpływy z dzierżawy działek</v>
          </cell>
        </row>
        <row r="14">
          <cell r="D14" t="str">
            <v>Planowany jest spadek dochodów z tego tytułu w porównaniu do przewidywanego wykonania za  2000 rok z uwagi na fakt, iż umowy zawarte z dzierżawcami przy ul. Targowej zostały zawarte do 30.06.2001 roku.</v>
          </cell>
        </row>
        <row r="15">
          <cell r="C15">
            <v>4</v>
          </cell>
          <cell r="D15" t="str">
            <v xml:space="preserve">wieczyste użytkowanie gruntów </v>
          </cell>
        </row>
        <row r="16">
          <cell r="D16" t="str">
            <v>Kwota zaplanowana w budżecie na rok 2001 wynika z sumowania wszystkich stawek wraz z nielicznymi zaległościami z uwzględnieniem sprzedaży działek.</v>
          </cell>
        </row>
        <row r="17">
          <cell r="C17">
            <v>5</v>
          </cell>
          <cell r="D17" t="str">
            <v xml:space="preserve">wpływy ze sprzedaży nieruchomości </v>
          </cell>
        </row>
        <row r="18">
          <cell r="D18" t="str">
            <v>Planowana jest sprzedaż nastepujących działek:</v>
          </cell>
        </row>
        <row r="19">
          <cell r="C19" t="str">
            <v>-</v>
          </cell>
          <cell r="D19" t="str">
            <v>2 działki przy ul. Rynek III</v>
          </cell>
        </row>
        <row r="20">
          <cell r="C20" t="str">
            <v>-</v>
          </cell>
          <cell r="D20" t="str">
            <v>1 działka przy ul. Pasternik</v>
          </cell>
        </row>
        <row r="21">
          <cell r="C21" t="str">
            <v>-</v>
          </cell>
          <cell r="D21" t="str">
            <v>4 działki przy ul. Rzemieślniczej</v>
          </cell>
        </row>
        <row r="22">
          <cell r="C22" t="str">
            <v>-</v>
          </cell>
          <cell r="D22" t="str">
            <v>1 działka przy ul. Al. Jana Pawła II</v>
          </cell>
        </row>
        <row r="23">
          <cell r="A23">
            <v>3</v>
          </cell>
          <cell r="B23">
            <v>750</v>
          </cell>
          <cell r="D23" t="str">
            <v>ADMINISTRACJA PUBLICZNA</v>
          </cell>
        </row>
        <row r="24">
          <cell r="B24">
            <v>75011</v>
          </cell>
          <cell r="D24" t="str">
            <v>Urzędy wojewódzkie</v>
          </cell>
        </row>
        <row r="25">
          <cell r="C25">
            <v>1</v>
          </cell>
          <cell r="D25" t="str">
            <v>Dotacja na zadania zlecone - środki z LUW Lublin</v>
          </cell>
        </row>
        <row r="26">
          <cell r="D26" t="str">
            <v>Do planu przyjęto kwotę na pdst. pisma z UW w Lublinie Nr Fn.I.3021/602/99</v>
          </cell>
        </row>
        <row r="27">
          <cell r="B27">
            <v>75023</v>
          </cell>
          <cell r="D27" t="str">
            <v>Urzędy gmin</v>
          </cell>
        </row>
        <row r="28">
          <cell r="C28">
            <v>1</v>
          </cell>
          <cell r="D28" t="str">
            <v>wynajm pomieszczeń</v>
          </cell>
        </row>
        <row r="29">
          <cell r="C29">
            <v>2</v>
          </cell>
          <cell r="D29" t="str">
            <v>wpływy z usług</v>
          </cell>
        </row>
        <row r="30">
          <cell r="C30">
            <v>3</v>
          </cell>
          <cell r="D30" t="str">
            <v>wpływy z opłaty administracyjnej za czynności urzędowe</v>
          </cell>
        </row>
        <row r="31">
          <cell r="D31" t="str">
            <v>Planowany jest wzrost dochodów z tych tytułów o 7 % w porównaniu do przewidywanego wykonania za 2000 rok - zgodnie z przyjętymi założeniami do projektu budżetu gminy Łęczna na 2001 rok.</v>
          </cell>
        </row>
        <row r="32">
          <cell r="B32" t="str">
            <v>75095</v>
          </cell>
          <cell r="D32" t="str">
            <v>Pozostała działalność</v>
          </cell>
        </row>
        <row r="33">
          <cell r="C33">
            <v>1</v>
          </cell>
          <cell r="D33" t="str">
            <v>Opłata za wydawanie zezwoleń na sprzedaż napojów alkoholowych</v>
          </cell>
        </row>
        <row r="34">
          <cell r="D34" t="str">
            <v>Wysokość opłaty za wydawanie zezwoleń na sprzedaż napojów alkoholowych uzależniona jest od ceny 1 l spirytusu, ustalanej corocznie przez Ministra Finansów.</v>
          </cell>
        </row>
        <row r="35">
          <cell r="D35" t="str">
            <v>Nie planuje się wzrostu dochodów z tego tytułu w 2001 roku</v>
          </cell>
        </row>
        <row r="36">
          <cell r="A36">
            <v>4</v>
          </cell>
          <cell r="B36">
            <v>751</v>
          </cell>
          <cell r="D36" t="str">
            <v>URZĘDY NACZELNYCH ORGANÓW WŁADZY PAŃSTWOWEJ, KONTROLI I OCHRONY PRAWA ORAZ SĄDOWNICTWA</v>
          </cell>
        </row>
        <row r="37">
          <cell r="B37">
            <v>75101</v>
          </cell>
          <cell r="D37" t="str">
            <v>Urzędy naczelnych organów władzy państwowej, kontroli i ochrony prawa</v>
          </cell>
        </row>
        <row r="38">
          <cell r="C38">
            <v>1</v>
          </cell>
          <cell r="D38" t="str">
            <v>Dotacja z Krajowego Biura Wyborczego na prowadzenie i aktualizację rejestru wyborców</v>
          </cell>
        </row>
        <row r="39">
          <cell r="D39" t="str">
            <v>Kwotę podano na pdst. pisma z KBW Nr KBW-0206-6/2000</v>
          </cell>
        </row>
        <row r="40">
          <cell r="A40">
            <v>5</v>
          </cell>
          <cell r="B40">
            <v>754</v>
          </cell>
          <cell r="D40" t="str">
            <v>BEZPIECZEŃSTWO PUBLICZNE i OCHRONA PRZECIWPOŻAROWA</v>
          </cell>
        </row>
        <row r="41">
          <cell r="B41">
            <v>75414</v>
          </cell>
          <cell r="D41" t="str">
            <v>Obrona cywilna</v>
          </cell>
        </row>
        <row r="42">
          <cell r="C42">
            <v>1</v>
          </cell>
          <cell r="D42" t="str">
            <v>Dotacja na zadania zlecone (obrona cywilna)</v>
          </cell>
        </row>
        <row r="43">
          <cell r="D43" t="str">
            <v>Kwota podana na pdst. pisma Nr Fn.I.3021/730/2000 z LUW w Lublinie</v>
          </cell>
        </row>
        <row r="44">
          <cell r="A44">
            <v>6</v>
          </cell>
          <cell r="B44">
            <v>756</v>
          </cell>
          <cell r="D44" t="str">
            <v>DOCHODY OD OSÓB PRAWNYCH,OD OSÓB FIZYCZNYCH I OD INNYCH JEDNOSTEK NIE POSIADAJĄCYCH OSOBOWOŚCI PRAWNEJ</v>
          </cell>
        </row>
        <row r="45">
          <cell r="B45" t="str">
            <v>75615</v>
          </cell>
          <cell r="D45" t="str">
            <v>Wpływy z podatku rolnego, podatku leśnego podatku od czynności cywilnoprawnych oraz podatków i opłat lokalnych od osób prawnych i innych jednostek organizacyjnych</v>
          </cell>
        </row>
        <row r="46">
          <cell r="C46">
            <v>1</v>
          </cell>
          <cell r="D46" t="str">
            <v>podatek od nieruchomości od osób prawnych</v>
          </cell>
        </row>
        <row r="47">
          <cell r="D47" t="str">
            <v>Planowany jest wzrost stawek podatkowych o 12 % w porównaniu do stawek z roku 2000. W 2000 roku nie nastąpił wzrost stawek podatkwoych w porównaiu do 1999 roku.</v>
          </cell>
        </row>
        <row r="48">
          <cell r="C48">
            <v>2</v>
          </cell>
          <cell r="D48" t="str">
            <v>podatek rolny od osób prawnych</v>
          </cell>
        </row>
        <row r="49">
          <cell r="D49" t="str">
            <v>Planowany jest wzrost stawek podatkowych o 12 % - zgodnie z przyjętymi założeniami do projektu budżetu gminy Łęczna na 2001 rok.</v>
          </cell>
        </row>
        <row r="50">
          <cell r="C50">
            <v>3</v>
          </cell>
          <cell r="D50" t="str">
            <v>podatek leśny</v>
          </cell>
        </row>
        <row r="51">
          <cell r="C51">
            <v>4</v>
          </cell>
          <cell r="D51" t="str">
            <v>podatek od środków transportowych</v>
          </cell>
        </row>
        <row r="52">
          <cell r="D52" t="str">
            <v>Planowany jest wzrost stawek podatkowych o 12 % - zgodnie z przyjętymi założeniami do projektu budżetu gminy Łęczna na 2001 rok.</v>
          </cell>
        </row>
        <row r="53">
          <cell r="C53">
            <v>5</v>
          </cell>
          <cell r="D53" t="str">
            <v>Odsetki od nieterminowych wpłat podatków i opłat</v>
          </cell>
        </row>
        <row r="54">
          <cell r="B54">
            <v>75616</v>
          </cell>
          <cell r="D54" t="str">
            <v>Wpływy z podatku rolnego, podatku leśnego, podatku os spadków i darowizn, podatku od czynności cywilnoprawnych oraz podatków i opłat lokalnych od osób fizycznych</v>
          </cell>
        </row>
        <row r="55">
          <cell r="C55">
            <v>1</v>
          </cell>
          <cell r="D55" t="str">
            <v>podatek od nieruchomości</v>
          </cell>
        </row>
        <row r="56">
          <cell r="D56" t="str">
            <v>Planowany jest wzrost stawek podatkowych o 12 % w porównaniu do stawek z roku 2000. W 2000 roku nie nastąpił wzrost stawek podatkowych w porównaiu do 1999 roku.</v>
          </cell>
        </row>
        <row r="57">
          <cell r="C57">
            <v>2</v>
          </cell>
          <cell r="D57" t="str">
            <v>podatek rolny od osób fizycznych</v>
          </cell>
        </row>
        <row r="58">
          <cell r="D58" t="str">
            <v>Planowany jest wzrost stawek podatkowych o 12 % - zgodnie z przyjętymi założeniami do projektu budżetu gminy Łęczna na 2001 rok.</v>
          </cell>
        </row>
        <row r="59">
          <cell r="C59">
            <v>3</v>
          </cell>
          <cell r="D59" t="str">
            <v>podatek od środków transportowych od osób fizycznych</v>
          </cell>
        </row>
        <row r="60">
          <cell r="D60" t="str">
            <v>Planowany jest wzrost stawek podatkowych o 12 % - zgodnie z przyjętymi założeniami do projektu budżetu gminy Łęczna na 2001 rok.</v>
          </cell>
        </row>
        <row r="61">
          <cell r="C61">
            <v>4</v>
          </cell>
          <cell r="D61" t="str">
            <v>Podatek od działalności gospodarczej osób fizycznych, opłacany w formie karty podatkowej</v>
          </cell>
        </row>
        <row r="62">
          <cell r="D62" t="str">
            <v xml:space="preserve">Nie jest planowany wzrost dochodów z tego tytułu, z uwagi na fakt zmniejszania się liczby podmiotów rozliczających się z podatku w tej formie. </v>
          </cell>
        </row>
        <row r="63">
          <cell r="C63">
            <v>5</v>
          </cell>
          <cell r="D63" t="str">
            <v>podatek od spadków i darowizn</v>
          </cell>
        </row>
        <row r="64">
          <cell r="D64" t="str">
            <v>Planowany jest wzrost dochodów z tego tytułu o 7 % w porównaniu do przewidywanego wykonania za 2000 rok - zgodnie z przyjętymi założeniami do projektu budżetu gminy Łęczna na 2001 rok.</v>
          </cell>
        </row>
        <row r="65">
          <cell r="C65">
            <v>6</v>
          </cell>
          <cell r="D65" t="str">
            <v>wpływy z opłaty targowej</v>
          </cell>
        </row>
        <row r="66">
          <cell r="D66" t="str">
            <v>Planowany jest wzrost stawek opłaty targowej o 12% - zgodnie z przyjętymi założeniami do projektu budżetu gminy Łęczna na 2001 rok.</v>
          </cell>
        </row>
        <row r="67">
          <cell r="C67">
            <v>7</v>
          </cell>
          <cell r="D67" t="str">
            <v>zaległości z podatków zniesionych - śr. transportowe od osób fizycznych (sam. osobowe)</v>
          </cell>
        </row>
        <row r="68">
          <cell r="C68">
            <v>8</v>
          </cell>
          <cell r="D68" t="str">
            <v>Odsetki od nieterminowych wpłat podatków i opłat</v>
          </cell>
        </row>
        <row r="69">
          <cell r="D69" t="str">
            <v>Planowany jest spadek dochodów z tego tytułu z uwagi na spadek wysokości ustawowych odsetek od zaległości.</v>
          </cell>
        </row>
        <row r="70">
          <cell r="C70">
            <v>9</v>
          </cell>
          <cell r="D70" t="str">
            <v>podatek od czynności cywilno- prawnych</v>
          </cell>
        </row>
        <row r="71">
          <cell r="D71" t="str">
            <v>Źródło dochodów wprowadzono zgodnie ze zmianą przepisów o opłacie skarbowej.</v>
          </cell>
        </row>
        <row r="72">
          <cell r="B72">
            <v>75618</v>
          </cell>
          <cell r="D72" t="str">
            <v>Wpływy z opłaty skarbowej</v>
          </cell>
        </row>
        <row r="73">
          <cell r="C73">
            <v>1</v>
          </cell>
          <cell r="D73" t="str">
            <v>Opłata skarbowa - wpływy z Urzędów Skarbowych</v>
          </cell>
        </row>
        <row r="74">
          <cell r="D74" t="str">
            <v>Planuje się zmniejszenie dochodów z tego tytułu.Dnia 9.IX.2000 r. ogłoszono znowelizowaną ustawę o opłacie skarbowej.Zgodnie z tym aktem prawnym opłata skarbowa będzie pobierana od:</v>
          </cell>
        </row>
        <row r="75">
          <cell r="D75" t="str">
            <v>1). podań, załączników do podań, zaświadczeń, zezwoleń - dochody z tego tytułu mają marginalne znaczenie dla gminy.</v>
          </cell>
        </row>
        <row r="76">
          <cell r="B76">
            <v>75621</v>
          </cell>
          <cell r="D76" t="str">
            <v>Udziały gmin w podatkach stanowiących dochód budżetu państwa</v>
          </cell>
        </row>
        <row r="77">
          <cell r="C77">
            <v>1</v>
          </cell>
          <cell r="D77" t="str">
            <v>podatek dochodowy od osób fizycznych</v>
          </cell>
        </row>
        <row r="78">
          <cell r="D78" t="str">
            <v>Kwota podana na pdst. pisma z Min. Finansów Nr ST3-444-64/2000</v>
          </cell>
        </row>
        <row r="79">
          <cell r="C79">
            <v>2</v>
          </cell>
          <cell r="D79" t="str">
            <v>podatek dochodowy od osób prawnych</v>
          </cell>
        </row>
        <row r="80">
          <cell r="D80" t="str">
            <v>Planowany jest spadek wpływów z tego tytułu z uwagi na obniżenie stawki podatku dochodowego.</v>
          </cell>
        </row>
        <row r="81">
          <cell r="A81">
            <v>7</v>
          </cell>
          <cell r="B81">
            <v>758</v>
          </cell>
          <cell r="D81" t="str">
            <v>RÓŻNE ROZLICZENIA</v>
          </cell>
        </row>
        <row r="82">
          <cell r="B82">
            <v>75801</v>
          </cell>
          <cell r="D82" t="str">
            <v>Część oświatowa subwencji ogólnej dla jst</v>
          </cell>
        </row>
        <row r="83">
          <cell r="C83">
            <v>1</v>
          </cell>
          <cell r="D83" t="str">
            <v>subwencja oświatowa</v>
          </cell>
        </row>
        <row r="84">
          <cell r="D84" t="str">
            <v>Kwota podana na pdst. pisma z Min. Finansów Nr ST3-444-64/2000</v>
          </cell>
        </row>
        <row r="85">
          <cell r="B85">
            <v>75802</v>
          </cell>
          <cell r="D85" t="str">
            <v>Część podstawowa subwencji ogólnej dla gmin</v>
          </cell>
        </row>
        <row r="86">
          <cell r="C86">
            <v>1</v>
          </cell>
          <cell r="D86" t="str">
            <v>subwencja ogólna dla gmin</v>
          </cell>
        </row>
        <row r="87">
          <cell r="D87" t="str">
            <v>Kwota podana na pdst. pisma z Min. Finansów Nr ST3-444-64/2000</v>
          </cell>
        </row>
        <row r="88">
          <cell r="B88">
            <v>75805</v>
          </cell>
          <cell r="D88" t="str">
            <v>Część rekompensująca subwencji ogólnej dla gmin</v>
          </cell>
        </row>
        <row r="89">
          <cell r="C89">
            <v>1</v>
          </cell>
          <cell r="D89" t="str">
            <v>subwencja ogólna</v>
          </cell>
        </row>
        <row r="90">
          <cell r="D90" t="str">
            <v>Kwota podana na pdst. pisma z Min. Finansów Nr ST3-444-64/2000</v>
          </cell>
        </row>
        <row r="91">
          <cell r="B91">
            <v>75814</v>
          </cell>
          <cell r="D91" t="str">
            <v>Różne rozliczenia finansowe</v>
          </cell>
        </row>
        <row r="92">
          <cell r="C92">
            <v>1</v>
          </cell>
          <cell r="D92" t="str">
            <v>Odsetki na rachunku bieżącycm</v>
          </cell>
        </row>
        <row r="93">
          <cell r="A93">
            <v>8</v>
          </cell>
          <cell r="B93">
            <v>853</v>
          </cell>
          <cell r="D93" t="str">
            <v>OPIEKA SPOŁECZNA</v>
          </cell>
        </row>
        <row r="94">
          <cell r="B94">
            <v>85303</v>
          </cell>
          <cell r="D94" t="str">
            <v>Ośrodki wsparcia</v>
          </cell>
        </row>
        <row r="95">
          <cell r="C95">
            <v>1</v>
          </cell>
          <cell r="D95" t="str">
            <v>Dotacja na zadania zlecone (Środowiskowy Dom Samopomocy w Łęcznej)</v>
          </cell>
        </row>
        <row r="96">
          <cell r="D96" t="str">
            <v>Do planu przyjęto kwotę zgodnie z pismem z LUW w Lublinie Nr Fn.I. 3021/730/2000</v>
          </cell>
        </row>
        <row r="97">
          <cell r="C97">
            <v>2</v>
          </cell>
          <cell r="D97" t="str">
            <v>Dotacja na zadania zlecone (Środowiskowy Dom Samopomocy w Łęcznej)</v>
          </cell>
        </row>
        <row r="98">
          <cell r="D98" t="str">
            <v>Do planu przyjęto kwotę zgodnie z pismem z LUW w Lublinie Nr Fn.I. 3021/730/2000</v>
          </cell>
        </row>
        <row r="99">
          <cell r="B99">
            <v>85314</v>
          </cell>
          <cell r="D99" t="str">
            <v>Zasiłki i pomoc w naturze oraz składki na ubezpieczenie społeczne i zdrowotne</v>
          </cell>
        </row>
        <row r="100">
          <cell r="C100">
            <v>1</v>
          </cell>
          <cell r="D100" t="str">
            <v>Dotacja na zadania zlecone (wypłata zasiłków przez MOPS)</v>
          </cell>
        </row>
        <row r="101">
          <cell r="D101" t="str">
            <v>Do planu przyjęto kwotę zgodnie z pismem z LUW w Lublinie Nr Fn.I. 3021/730/2000</v>
          </cell>
        </row>
        <row r="102">
          <cell r="B102">
            <v>85316</v>
          </cell>
          <cell r="D102" t="str">
            <v>Zasiłki rodzinne, pielęgnacyjne i wychowawcze</v>
          </cell>
        </row>
        <row r="103">
          <cell r="C103">
            <v>1</v>
          </cell>
          <cell r="D103" t="str">
            <v>Dotacja na zadania zlecone (wypłata zasiłków)</v>
          </cell>
        </row>
        <row r="104">
          <cell r="D104" t="str">
            <v>Do planu przyjęto kwotę zgodnie z pismem z LUW w Lublinie Nr Fn.I. 3021/730/2000</v>
          </cell>
        </row>
        <row r="105">
          <cell r="B105">
            <v>85319</v>
          </cell>
          <cell r="D105" t="str">
            <v>Terenowe ośrodki pomocy społecznej</v>
          </cell>
        </row>
        <row r="106">
          <cell r="C106">
            <v>1</v>
          </cell>
          <cell r="D106" t="str">
            <v>Dotacja na zadania zlecone (utrzymanie MOPS w Łęcznej)</v>
          </cell>
        </row>
        <row r="107">
          <cell r="D107" t="str">
            <v>Do planu przyjęto kwotę zgodnie z pismem z LUW w Lublinie Nr Fn.I. 3021/730/2000</v>
          </cell>
        </row>
        <row r="108">
          <cell r="B108">
            <v>85328</v>
          </cell>
          <cell r="D108" t="str">
            <v>Usługi opiekuńcze i specjalistyczne usługi opiekuńcze</v>
          </cell>
        </row>
        <row r="109">
          <cell r="C109">
            <v>1</v>
          </cell>
          <cell r="D109" t="str">
            <v>Wpływy z tytułu odpłatności za usługi opiekuńcze</v>
          </cell>
        </row>
        <row r="110">
          <cell r="D110" t="str">
            <v>Nie jest planowany wzrost dochodów z tego tytułu w 2001 roku.</v>
          </cell>
        </row>
        <row r="111">
          <cell r="A111">
            <v>9</v>
          </cell>
          <cell r="B111">
            <v>900</v>
          </cell>
          <cell r="D111" t="str">
            <v>GOSPODARKA KOMUNALNA I OCHRONA ŚRODOWISKA</v>
          </cell>
        </row>
        <row r="112">
          <cell r="B112">
            <v>90015</v>
          </cell>
          <cell r="D112" t="str">
            <v>Oświetlenie ulic</v>
          </cell>
        </row>
        <row r="113">
          <cell r="C113">
            <v>1</v>
          </cell>
          <cell r="D113" t="str">
            <v>Dotacja z UW w Lublinie na zadania zlecone gminom</v>
          </cell>
        </row>
        <row r="114">
          <cell r="D114" t="str">
            <v>Do planu przyjęto kwotę zgodnie z pismem z LUW w Lublinie Nr Fn.I. 3021/730/2000</v>
          </cell>
        </row>
        <row r="115">
          <cell r="D115" t="str">
            <v xml:space="preserve">  O G Ó Ł E M    D O C H O D Y 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hody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hody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hody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249977111117893"/>
    <pageSetUpPr fitToPage="1"/>
  </sheetPr>
  <dimension ref="B1:J119"/>
  <sheetViews>
    <sheetView tabSelected="1" zoomScale="80" zoomScaleNormal="80" workbookViewId="0">
      <pane xSplit="6" ySplit="4" topLeftCell="G5" activePane="bottomRight" state="frozen"/>
      <selection pane="topRight" activeCell="G1" sqref="G1"/>
      <selection pane="bottomLeft" activeCell="A5" sqref="A5"/>
      <selection pane="bottomRight" activeCell="M7" sqref="M7"/>
    </sheetView>
  </sheetViews>
  <sheetFormatPr defaultColWidth="10" defaultRowHeight="18"/>
  <cols>
    <col min="1" max="1" width="2.69921875" style="9" customWidth="1"/>
    <col min="2" max="2" width="6.8984375" style="32" customWidth="1"/>
    <col min="3" max="3" width="12" style="33" customWidth="1"/>
    <col min="4" max="4" width="3.8984375" style="75" customWidth="1"/>
    <col min="5" max="5" width="30.8984375" style="9" customWidth="1"/>
    <col min="6" max="6" width="27.69921875" style="9" customWidth="1"/>
    <col min="7" max="7" width="25.796875" style="80" customWidth="1"/>
    <col min="8" max="9" width="20.69921875" style="80" customWidth="1"/>
    <col min="10" max="10" width="15" style="36" customWidth="1"/>
    <col min="11" max="16384" width="10" style="9"/>
  </cols>
  <sheetData>
    <row r="1" spans="2:10" ht="63.75" customHeight="1" thickTop="1" thickBot="1">
      <c r="B1" s="116" t="s">
        <v>68</v>
      </c>
      <c r="C1" s="117"/>
      <c r="D1" s="117"/>
      <c r="E1" s="117"/>
      <c r="F1" s="117"/>
      <c r="G1" s="117"/>
      <c r="H1" s="117"/>
      <c r="I1" s="117"/>
      <c r="J1" s="118"/>
    </row>
    <row r="2" spans="2:10" ht="9.75" customHeight="1" thickTop="1" thickBot="1">
      <c r="B2" s="10"/>
      <c r="C2" s="11"/>
      <c r="D2" s="11"/>
      <c r="E2" s="11"/>
      <c r="F2" s="11"/>
      <c r="G2" s="11"/>
      <c r="H2" s="11"/>
      <c r="I2" s="11"/>
      <c r="J2" s="11"/>
    </row>
    <row r="3" spans="2:10" s="12" customFormat="1" ht="39.75" customHeight="1" thickTop="1" thickBot="1">
      <c r="B3" s="120" t="s">
        <v>38</v>
      </c>
      <c r="C3" s="122" t="s">
        <v>0</v>
      </c>
      <c r="D3" s="122"/>
      <c r="E3" s="122"/>
      <c r="F3" s="122"/>
      <c r="G3" s="119" t="s">
        <v>69</v>
      </c>
      <c r="H3" s="119" t="s">
        <v>70</v>
      </c>
      <c r="I3" s="119"/>
      <c r="J3" s="121" t="s">
        <v>1</v>
      </c>
    </row>
    <row r="4" spans="2:10" s="12" customFormat="1" ht="45" customHeight="1" thickTop="1" thickBot="1">
      <c r="B4" s="120"/>
      <c r="C4" s="122"/>
      <c r="D4" s="122"/>
      <c r="E4" s="122"/>
      <c r="F4" s="122"/>
      <c r="G4" s="119"/>
      <c r="H4" s="13" t="s">
        <v>34</v>
      </c>
      <c r="I4" s="84" t="s">
        <v>35</v>
      </c>
      <c r="J4" s="121"/>
    </row>
    <row r="5" spans="2:10" s="16" customFormat="1" ht="43.5" customHeight="1" thickTop="1">
      <c r="B5" s="94" t="s">
        <v>2</v>
      </c>
      <c r="C5" s="95"/>
      <c r="D5" s="95"/>
      <c r="E5" s="95"/>
      <c r="F5" s="96"/>
      <c r="G5" s="14">
        <f>G6+G7+G16</f>
        <v>860000</v>
      </c>
      <c r="H5" s="14">
        <f>H6+H7+H16</f>
        <v>480000</v>
      </c>
      <c r="I5" s="14">
        <f>I6+I7+I16</f>
        <v>480000</v>
      </c>
      <c r="J5" s="15">
        <f>H5/G5</f>
        <v>0.55813953488372092</v>
      </c>
    </row>
    <row r="6" spans="2:10" s="16" customFormat="1" ht="43.5" customHeight="1">
      <c r="B6" s="17"/>
      <c r="C6" s="18"/>
      <c r="D6" s="19" t="s">
        <v>4</v>
      </c>
      <c r="E6" s="98" t="s">
        <v>51</v>
      </c>
      <c r="F6" s="99"/>
      <c r="G6" s="20">
        <v>740000</v>
      </c>
      <c r="H6" s="20">
        <v>380000</v>
      </c>
      <c r="I6" s="20">
        <v>380000</v>
      </c>
      <c r="J6" s="15"/>
    </row>
    <row r="7" spans="2:10" s="16" customFormat="1" ht="43.5" customHeight="1">
      <c r="B7" s="17"/>
      <c r="C7" s="18"/>
      <c r="D7" s="19" t="s">
        <v>4</v>
      </c>
      <c r="E7" s="98" t="s">
        <v>52</v>
      </c>
      <c r="F7" s="99"/>
      <c r="G7" s="20">
        <v>120000</v>
      </c>
      <c r="H7" s="20">
        <v>100000</v>
      </c>
      <c r="I7" s="20">
        <v>100000</v>
      </c>
      <c r="J7" s="15"/>
    </row>
    <row r="8" spans="2:10" s="12" customFormat="1" ht="34.200000000000003" customHeight="1">
      <c r="B8" s="21"/>
      <c r="C8" s="22"/>
      <c r="D8" s="23" t="s">
        <v>3</v>
      </c>
      <c r="E8" s="24"/>
      <c r="F8" s="24"/>
      <c r="G8" s="25"/>
      <c r="H8" s="25"/>
      <c r="I8" s="25"/>
      <c r="J8" s="26"/>
    </row>
    <row r="9" spans="2:10" s="3" customFormat="1" ht="38.1" customHeight="1">
      <c r="B9" s="6"/>
      <c r="C9" s="1"/>
      <c r="D9" s="2" t="s">
        <v>4</v>
      </c>
      <c r="E9" s="109" t="s">
        <v>5</v>
      </c>
      <c r="F9" s="109"/>
      <c r="G9" s="109"/>
      <c r="H9" s="109"/>
      <c r="I9" s="109"/>
      <c r="J9" s="137"/>
    </row>
    <row r="10" spans="2:10" s="3" customFormat="1" ht="38.1" customHeight="1">
      <c r="B10" s="6"/>
      <c r="C10" s="1"/>
      <c r="D10" s="2" t="s">
        <v>4</v>
      </c>
      <c r="E10" s="109" t="s">
        <v>56</v>
      </c>
      <c r="F10" s="109"/>
      <c r="G10" s="109"/>
      <c r="H10" s="109"/>
      <c r="I10" s="109"/>
      <c r="J10" s="137"/>
    </row>
    <row r="11" spans="2:10" s="3" customFormat="1" ht="63" customHeight="1">
      <c r="B11" s="6"/>
      <c r="C11" s="1"/>
      <c r="D11" s="2" t="s">
        <v>4</v>
      </c>
      <c r="E11" s="109" t="s">
        <v>72</v>
      </c>
      <c r="F11" s="109"/>
      <c r="G11" s="109"/>
      <c r="H11" s="109"/>
      <c r="I11" s="109"/>
      <c r="J11" s="137"/>
    </row>
    <row r="12" spans="2:10" s="3" customFormat="1" ht="38.1" customHeight="1">
      <c r="B12" s="6"/>
      <c r="C12" s="1"/>
      <c r="D12" s="2" t="s">
        <v>4</v>
      </c>
      <c r="E12" s="109" t="s">
        <v>39</v>
      </c>
      <c r="F12" s="109"/>
      <c r="G12" s="109"/>
      <c r="H12" s="109"/>
      <c r="I12" s="109"/>
      <c r="J12" s="137"/>
    </row>
    <row r="13" spans="2:10" s="3" customFormat="1" ht="38.1" customHeight="1">
      <c r="B13" s="6"/>
      <c r="C13" s="1"/>
      <c r="D13" s="2" t="s">
        <v>4</v>
      </c>
      <c r="E13" s="109" t="s">
        <v>73</v>
      </c>
      <c r="F13" s="109"/>
      <c r="G13" s="109"/>
      <c r="H13" s="109"/>
      <c r="I13" s="109"/>
      <c r="J13" s="137"/>
    </row>
    <row r="14" spans="2:10" s="3" customFormat="1" ht="67.2" customHeight="1">
      <c r="B14" s="6"/>
      <c r="C14" s="1"/>
      <c r="D14" s="2" t="s">
        <v>4</v>
      </c>
      <c r="E14" s="109" t="s">
        <v>57</v>
      </c>
      <c r="F14" s="109"/>
      <c r="G14" s="109"/>
      <c r="H14" s="109"/>
      <c r="I14" s="109"/>
      <c r="J14" s="137"/>
    </row>
    <row r="15" spans="2:10" s="3" customFormat="1" ht="38.1" customHeight="1">
      <c r="B15" s="6"/>
      <c r="C15" s="1"/>
      <c r="D15" s="2" t="s">
        <v>4</v>
      </c>
      <c r="E15" s="109" t="s">
        <v>61</v>
      </c>
      <c r="F15" s="109"/>
      <c r="G15" s="109"/>
      <c r="H15" s="109"/>
      <c r="I15" s="109"/>
      <c r="J15" s="137"/>
    </row>
    <row r="16" spans="2:10" s="3" customFormat="1" ht="53.25" customHeight="1">
      <c r="B16" s="6"/>
      <c r="C16" s="1"/>
      <c r="D16" s="2" t="s">
        <v>4</v>
      </c>
      <c r="E16" s="109" t="s">
        <v>74</v>
      </c>
      <c r="F16" s="109"/>
      <c r="G16" s="109"/>
      <c r="H16" s="109"/>
      <c r="I16" s="109"/>
      <c r="J16" s="137"/>
    </row>
    <row r="17" spans="2:10" s="16" customFormat="1" ht="45" customHeight="1">
      <c r="B17" s="91" t="s">
        <v>75</v>
      </c>
      <c r="C17" s="92"/>
      <c r="D17" s="92"/>
      <c r="E17" s="92"/>
      <c r="F17" s="93"/>
      <c r="G17" s="14">
        <v>10000</v>
      </c>
      <c r="H17" s="14">
        <v>0</v>
      </c>
      <c r="I17" s="14">
        <v>0</v>
      </c>
      <c r="J17" s="15">
        <v>0</v>
      </c>
    </row>
    <row r="18" spans="2:10" s="16" customFormat="1" ht="60" customHeight="1">
      <c r="B18" s="91" t="s">
        <v>76</v>
      </c>
      <c r="C18" s="92"/>
      <c r="D18" s="92"/>
      <c r="E18" s="92"/>
      <c r="F18" s="93"/>
      <c r="G18" s="14">
        <v>3000</v>
      </c>
      <c r="H18" s="14">
        <v>0</v>
      </c>
      <c r="I18" s="14">
        <v>0</v>
      </c>
      <c r="J18" s="15">
        <v>0</v>
      </c>
    </row>
    <row r="19" spans="2:10" s="16" customFormat="1" ht="45" customHeight="1">
      <c r="B19" s="91" t="s">
        <v>65</v>
      </c>
      <c r="C19" s="92"/>
      <c r="D19" s="92"/>
      <c r="E19" s="92"/>
      <c r="F19" s="93"/>
      <c r="G19" s="14">
        <f>SUM(G21:G22)</f>
        <v>250000</v>
      </c>
      <c r="H19" s="14">
        <f t="shared" ref="H19:I19" si="0">SUM(H21:H22)</f>
        <v>61005.47</v>
      </c>
      <c r="I19" s="14">
        <f t="shared" si="0"/>
        <v>0</v>
      </c>
      <c r="J19" s="15">
        <f>H19/G19</f>
        <v>0.24402188</v>
      </c>
    </row>
    <row r="20" spans="2:10" s="12" customFormat="1" ht="31.5" customHeight="1">
      <c r="B20" s="21"/>
      <c r="C20" s="22"/>
      <c r="D20" s="27" t="s">
        <v>3</v>
      </c>
      <c r="E20" s="24"/>
      <c r="F20" s="24"/>
      <c r="G20" s="25"/>
      <c r="H20" s="25"/>
      <c r="I20" s="25"/>
      <c r="J20" s="26"/>
    </row>
    <row r="21" spans="2:10" s="12" customFormat="1" ht="35.1" customHeight="1">
      <c r="B21" s="21"/>
      <c r="C21" s="22"/>
      <c r="D21" s="28" t="s">
        <v>4</v>
      </c>
      <c r="E21" s="104" t="s">
        <v>6</v>
      </c>
      <c r="F21" s="133"/>
      <c r="G21" s="20">
        <v>120000</v>
      </c>
      <c r="H21" s="20">
        <v>27309.51</v>
      </c>
      <c r="I21" s="20">
        <v>0</v>
      </c>
      <c r="J21" s="26">
        <f t="shared" ref="J21:J25" si="1">H21/G21</f>
        <v>0.22757924999999998</v>
      </c>
    </row>
    <row r="22" spans="2:10" s="12" customFormat="1" ht="35.1" customHeight="1">
      <c r="B22" s="21"/>
      <c r="C22" s="22"/>
      <c r="D22" s="28" t="s">
        <v>4</v>
      </c>
      <c r="E22" s="104" t="s">
        <v>59</v>
      </c>
      <c r="F22" s="133"/>
      <c r="G22" s="20">
        <v>130000</v>
      </c>
      <c r="H22" s="20">
        <v>33695.96</v>
      </c>
      <c r="I22" s="20">
        <v>0</v>
      </c>
      <c r="J22" s="26">
        <f t="shared" si="1"/>
        <v>0.2591996923076923</v>
      </c>
    </row>
    <row r="23" spans="2:10" s="16" customFormat="1" ht="45" customHeight="1">
      <c r="B23" s="94" t="s">
        <v>53</v>
      </c>
      <c r="C23" s="95"/>
      <c r="D23" s="95"/>
      <c r="E23" s="95"/>
      <c r="F23" s="96"/>
      <c r="G23" s="14">
        <v>11000</v>
      </c>
      <c r="H23" s="14">
        <v>1830</v>
      </c>
      <c r="I23" s="14">
        <v>0</v>
      </c>
      <c r="J23" s="15">
        <f t="shared" si="1"/>
        <v>0.16636363636363635</v>
      </c>
    </row>
    <row r="24" spans="2:10" s="16" customFormat="1" ht="45" customHeight="1">
      <c r="B24" s="94" t="s">
        <v>54</v>
      </c>
      <c r="C24" s="95"/>
      <c r="D24" s="95"/>
      <c r="E24" s="95"/>
      <c r="F24" s="96"/>
      <c r="G24" s="14">
        <v>5927</v>
      </c>
      <c r="H24" s="14">
        <v>4429.1400000000003</v>
      </c>
      <c r="I24" s="14">
        <v>0</v>
      </c>
      <c r="J24" s="15">
        <f t="shared" si="1"/>
        <v>0.74728193015016031</v>
      </c>
    </row>
    <row r="25" spans="2:10" s="16" customFormat="1" ht="45" customHeight="1">
      <c r="B25" s="91" t="s">
        <v>60</v>
      </c>
      <c r="C25" s="92"/>
      <c r="D25" s="92"/>
      <c r="E25" s="92"/>
      <c r="F25" s="93"/>
      <c r="G25" s="14">
        <v>1000</v>
      </c>
      <c r="H25" s="14">
        <v>163.75</v>
      </c>
      <c r="I25" s="14">
        <v>0</v>
      </c>
      <c r="J25" s="15">
        <f t="shared" si="1"/>
        <v>0.16375000000000001</v>
      </c>
    </row>
    <row r="26" spans="2:10" s="16" customFormat="1" ht="99" customHeight="1">
      <c r="B26" s="91" t="s">
        <v>81</v>
      </c>
      <c r="C26" s="92"/>
      <c r="D26" s="92"/>
      <c r="E26" s="92"/>
      <c r="F26" s="93"/>
      <c r="G26" s="14">
        <v>56000</v>
      </c>
      <c r="H26" s="14">
        <v>56000</v>
      </c>
      <c r="I26" s="14">
        <v>0</v>
      </c>
      <c r="J26" s="15">
        <f t="shared" ref="J26" si="2">H26/G26</f>
        <v>1</v>
      </c>
    </row>
    <row r="27" spans="2:10" s="16" customFormat="1" ht="109.2" customHeight="1" thickBot="1">
      <c r="B27" s="91" t="s">
        <v>77</v>
      </c>
      <c r="C27" s="92"/>
      <c r="D27" s="92"/>
      <c r="E27" s="92"/>
      <c r="F27" s="93"/>
      <c r="G27" s="14">
        <v>37958</v>
      </c>
      <c r="H27" s="14">
        <v>37958</v>
      </c>
      <c r="I27" s="14">
        <v>0</v>
      </c>
      <c r="J27" s="15">
        <f t="shared" ref="J27" si="3">H27/G27</f>
        <v>1</v>
      </c>
    </row>
    <row r="28" spans="2:10" s="12" customFormat="1" ht="57.75" customHeight="1" thickTop="1" thickBot="1">
      <c r="B28" s="134" t="s">
        <v>7</v>
      </c>
      <c r="C28" s="135"/>
      <c r="D28" s="135"/>
      <c r="E28" s="135"/>
      <c r="F28" s="136"/>
      <c r="G28" s="30">
        <f>G5+G17+G19+G23+G24+G26+G27+G18+G25</f>
        <v>1234885</v>
      </c>
      <c r="H28" s="30">
        <f>H5+H17+H19+H23+H24+H26+H27+H18+H25</f>
        <v>641386.36</v>
      </c>
      <c r="I28" s="30">
        <f>I5+I17+I19+I23+I24+I26+I27+I18+I25</f>
        <v>480000</v>
      </c>
      <c r="J28" s="31">
        <f>H28/G28</f>
        <v>0.51938954639500845</v>
      </c>
    </row>
    <row r="29" spans="2:10" ht="34.5" customHeight="1" thickTop="1" thickBot="1">
      <c r="D29" s="34"/>
      <c r="G29" s="35"/>
      <c r="H29" s="35"/>
      <c r="I29" s="35"/>
    </row>
    <row r="30" spans="2:10" s="37" customFormat="1" ht="51" customHeight="1" thickTop="1">
      <c r="B30" s="125" t="s">
        <v>37</v>
      </c>
      <c r="C30" s="129" t="s">
        <v>36</v>
      </c>
      <c r="D30" s="129"/>
      <c r="E30" s="129"/>
      <c r="F30" s="130"/>
      <c r="G30" s="127" t="s">
        <v>71</v>
      </c>
      <c r="H30" s="127" t="s">
        <v>70</v>
      </c>
      <c r="I30" s="127"/>
      <c r="J30" s="123" t="s">
        <v>1</v>
      </c>
    </row>
    <row r="31" spans="2:10" s="37" customFormat="1" ht="51" customHeight="1" thickBot="1">
      <c r="B31" s="126"/>
      <c r="C31" s="131"/>
      <c r="D31" s="131"/>
      <c r="E31" s="131"/>
      <c r="F31" s="132"/>
      <c r="G31" s="128"/>
      <c r="H31" s="38" t="s">
        <v>34</v>
      </c>
      <c r="I31" s="39" t="s">
        <v>43</v>
      </c>
      <c r="J31" s="124"/>
    </row>
    <row r="32" spans="2:10" s="90" customFormat="1" ht="21.6" thickTop="1">
      <c r="B32" s="85"/>
      <c r="C32" s="86"/>
      <c r="D32" s="86"/>
      <c r="E32" s="86"/>
      <c r="F32" s="87"/>
      <c r="G32" s="88"/>
      <c r="H32" s="88"/>
      <c r="I32" s="88"/>
      <c r="J32" s="89"/>
    </row>
    <row r="33" spans="2:10" s="12" customFormat="1" ht="48.75" customHeight="1">
      <c r="B33" s="91" t="s">
        <v>55</v>
      </c>
      <c r="C33" s="92"/>
      <c r="D33" s="92"/>
      <c r="E33" s="92"/>
      <c r="F33" s="93"/>
      <c r="G33" s="14">
        <v>790902</v>
      </c>
      <c r="H33" s="14">
        <v>315539.77</v>
      </c>
      <c r="I33" s="14">
        <v>315539.77</v>
      </c>
      <c r="J33" s="15">
        <f>H33/G33</f>
        <v>0.39896190678491145</v>
      </c>
    </row>
    <row r="34" spans="2:10" s="16" customFormat="1" ht="48.75" customHeight="1">
      <c r="B34" s="91" t="s">
        <v>62</v>
      </c>
      <c r="C34" s="92"/>
      <c r="D34" s="92"/>
      <c r="E34" s="92"/>
      <c r="F34" s="93"/>
      <c r="G34" s="14">
        <v>67000</v>
      </c>
      <c r="H34" s="14">
        <v>17478.5</v>
      </c>
      <c r="I34" s="14">
        <v>0</v>
      </c>
      <c r="J34" s="15">
        <f>H34/G34</f>
        <v>0.26087313432835824</v>
      </c>
    </row>
    <row r="35" spans="2:10" s="12" customFormat="1" ht="48.75" customHeight="1">
      <c r="B35" s="94" t="s">
        <v>45</v>
      </c>
      <c r="C35" s="95"/>
      <c r="D35" s="95"/>
      <c r="E35" s="95"/>
      <c r="F35" s="96"/>
      <c r="G35" s="14">
        <v>28000</v>
      </c>
      <c r="H35" s="14">
        <v>20685.240000000002</v>
      </c>
      <c r="I35" s="14">
        <v>0</v>
      </c>
      <c r="J35" s="15">
        <f>H35/G35</f>
        <v>0.73875857142857149</v>
      </c>
    </row>
    <row r="36" spans="2:10" s="12" customFormat="1" ht="30" customHeight="1">
      <c r="B36" s="97" t="s">
        <v>3</v>
      </c>
      <c r="C36" s="98"/>
      <c r="D36" s="98"/>
      <c r="E36" s="98"/>
      <c r="F36" s="99"/>
      <c r="G36" s="25"/>
      <c r="H36" s="25"/>
      <c r="I36" s="25"/>
      <c r="J36" s="26"/>
    </row>
    <row r="37" spans="2:10" s="12" customFormat="1" ht="59.25" customHeight="1">
      <c r="B37" s="21"/>
      <c r="C37" s="22"/>
      <c r="D37" s="28" t="s">
        <v>4</v>
      </c>
      <c r="E37" s="104" t="s">
        <v>40</v>
      </c>
      <c r="F37" s="105"/>
      <c r="G37" s="20"/>
      <c r="H37" s="20"/>
      <c r="I37" s="20"/>
      <c r="J37" s="7"/>
    </row>
    <row r="38" spans="2:10" s="12" customFormat="1" ht="52.5" customHeight="1">
      <c r="B38" s="94" t="s">
        <v>46</v>
      </c>
      <c r="C38" s="95"/>
      <c r="D38" s="95"/>
      <c r="E38" s="95"/>
      <c r="F38" s="96"/>
      <c r="G38" s="14">
        <v>62000</v>
      </c>
      <c r="H38" s="14">
        <v>34418.89</v>
      </c>
      <c r="I38" s="14">
        <v>0</v>
      </c>
      <c r="J38" s="15">
        <f>H38/G38</f>
        <v>0.55514338709677413</v>
      </c>
    </row>
    <row r="39" spans="2:10" s="12" customFormat="1" ht="22.8">
      <c r="B39" s="97" t="s">
        <v>3</v>
      </c>
      <c r="C39" s="98"/>
      <c r="D39" s="98"/>
      <c r="E39" s="98"/>
      <c r="F39" s="99"/>
      <c r="G39" s="25"/>
      <c r="H39" s="25"/>
      <c r="I39" s="25"/>
      <c r="J39" s="26"/>
    </row>
    <row r="40" spans="2:10" s="12" customFormat="1" ht="45" customHeight="1">
      <c r="B40" s="21"/>
      <c r="C40" s="22"/>
      <c r="D40" s="28" t="s">
        <v>4</v>
      </c>
      <c r="E40" s="104" t="s">
        <v>41</v>
      </c>
      <c r="F40" s="105"/>
      <c r="G40" s="20"/>
      <c r="H40" s="20"/>
      <c r="I40" s="20"/>
      <c r="J40" s="7"/>
    </row>
    <row r="41" spans="2:10" s="12" customFormat="1" ht="52.5" customHeight="1">
      <c r="B41" s="94" t="s">
        <v>47</v>
      </c>
      <c r="C41" s="95"/>
      <c r="D41" s="95"/>
      <c r="E41" s="95"/>
      <c r="F41" s="96"/>
      <c r="G41" s="14">
        <v>29000</v>
      </c>
      <c r="H41" s="14">
        <v>14601.89</v>
      </c>
      <c r="I41" s="14">
        <v>0</v>
      </c>
      <c r="J41" s="15">
        <f>H41/G41</f>
        <v>0.50351344827586209</v>
      </c>
    </row>
    <row r="42" spans="2:10" s="12" customFormat="1" ht="22.8">
      <c r="B42" s="97" t="s">
        <v>3</v>
      </c>
      <c r="C42" s="98"/>
      <c r="D42" s="98"/>
      <c r="E42" s="98"/>
      <c r="F42" s="99"/>
      <c r="G42" s="25"/>
      <c r="H42" s="25"/>
      <c r="I42" s="25"/>
      <c r="J42" s="26"/>
    </row>
    <row r="43" spans="2:10" s="12" customFormat="1" ht="42.75" customHeight="1">
      <c r="B43" s="21"/>
      <c r="C43" s="22"/>
      <c r="D43" s="28" t="s">
        <v>4</v>
      </c>
      <c r="E43" s="104" t="s">
        <v>8</v>
      </c>
      <c r="F43" s="105"/>
      <c r="G43" s="20"/>
      <c r="H43" s="20"/>
      <c r="I43" s="20"/>
      <c r="J43" s="26"/>
    </row>
    <row r="44" spans="2:10" s="12" customFormat="1" ht="42.75" customHeight="1">
      <c r="B44" s="21"/>
      <c r="C44" s="22"/>
      <c r="D44" s="28" t="s">
        <v>4</v>
      </c>
      <c r="E44" s="104" t="s">
        <v>32</v>
      </c>
      <c r="F44" s="105"/>
      <c r="G44" s="20"/>
      <c r="H44" s="20"/>
      <c r="I44" s="20"/>
      <c r="J44" s="26"/>
    </row>
    <row r="45" spans="2:10" s="12" customFormat="1" ht="42.75" customHeight="1">
      <c r="B45" s="21"/>
      <c r="C45" s="22"/>
      <c r="D45" s="28" t="s">
        <v>4</v>
      </c>
      <c r="E45" s="104" t="s">
        <v>9</v>
      </c>
      <c r="F45" s="105"/>
      <c r="G45" s="20"/>
      <c r="H45" s="20"/>
      <c r="I45" s="20"/>
      <c r="J45" s="26"/>
    </row>
    <row r="46" spans="2:10" s="12" customFormat="1" ht="42.75" customHeight="1">
      <c r="B46" s="21"/>
      <c r="C46" s="22"/>
      <c r="D46" s="28" t="s">
        <v>4</v>
      </c>
      <c r="E46" s="104" t="s">
        <v>10</v>
      </c>
      <c r="F46" s="105"/>
      <c r="G46" s="20"/>
      <c r="H46" s="20"/>
      <c r="I46" s="20"/>
      <c r="J46" s="26"/>
    </row>
    <row r="47" spans="2:10" s="12" customFormat="1" ht="42.75" customHeight="1">
      <c r="B47" s="21"/>
      <c r="C47" s="22"/>
      <c r="D47" s="28" t="s">
        <v>4</v>
      </c>
      <c r="E47" s="104" t="s">
        <v>11</v>
      </c>
      <c r="F47" s="105"/>
      <c r="G47" s="20"/>
      <c r="H47" s="20"/>
      <c r="I47" s="20"/>
      <c r="J47" s="26"/>
    </row>
    <row r="48" spans="2:10" s="12" customFormat="1" ht="42.75" customHeight="1">
      <c r="B48" s="21"/>
      <c r="C48" s="22"/>
      <c r="D48" s="28" t="s">
        <v>4</v>
      </c>
      <c r="E48" s="104" t="s">
        <v>42</v>
      </c>
      <c r="F48" s="105"/>
      <c r="G48" s="20"/>
      <c r="H48" s="20"/>
      <c r="I48" s="20"/>
      <c r="J48" s="26"/>
    </row>
    <row r="49" spans="2:10" s="12" customFormat="1" ht="57" customHeight="1">
      <c r="B49" s="106" t="s">
        <v>63</v>
      </c>
      <c r="C49" s="107"/>
      <c r="D49" s="107"/>
      <c r="E49" s="107"/>
      <c r="F49" s="108"/>
      <c r="G49" s="14">
        <v>19244</v>
      </c>
      <c r="H49" s="14">
        <v>10847.13</v>
      </c>
      <c r="I49" s="14">
        <v>0</v>
      </c>
      <c r="J49" s="15">
        <f>H49/G49</f>
        <v>0.56366295988360005</v>
      </c>
    </row>
    <row r="50" spans="2:10" s="12" customFormat="1" ht="47.25" customHeight="1">
      <c r="B50" s="94" t="s">
        <v>48</v>
      </c>
      <c r="C50" s="95"/>
      <c r="D50" s="95"/>
      <c r="E50" s="95"/>
      <c r="F50" s="96"/>
      <c r="G50" s="14">
        <v>18025</v>
      </c>
      <c r="H50" s="14">
        <v>9012.1200000000008</v>
      </c>
      <c r="I50" s="14">
        <v>0</v>
      </c>
      <c r="J50" s="15">
        <f>H50/G50</f>
        <v>0.49997891816920947</v>
      </c>
    </row>
    <row r="51" spans="2:10" s="12" customFormat="1" ht="47.25" customHeight="1">
      <c r="B51" s="94" t="s">
        <v>49</v>
      </c>
      <c r="C51" s="95"/>
      <c r="D51" s="95"/>
      <c r="E51" s="95"/>
      <c r="F51" s="96"/>
      <c r="G51" s="14">
        <v>10000</v>
      </c>
      <c r="H51" s="14">
        <v>5610.32</v>
      </c>
      <c r="I51" s="14">
        <v>0</v>
      </c>
      <c r="J51" s="15">
        <f>H51/G51</f>
        <v>0.56103199999999998</v>
      </c>
    </row>
    <row r="52" spans="2:10" s="12" customFormat="1" ht="22.8">
      <c r="B52" s="97" t="s">
        <v>3</v>
      </c>
      <c r="C52" s="98"/>
      <c r="D52" s="98"/>
      <c r="E52" s="98"/>
      <c r="F52" s="99"/>
      <c r="G52" s="25"/>
      <c r="H52" s="25"/>
      <c r="I52" s="25"/>
      <c r="J52" s="26"/>
    </row>
    <row r="53" spans="2:10" s="12" customFormat="1" ht="45" customHeight="1">
      <c r="B53" s="21"/>
      <c r="C53" s="22"/>
      <c r="D53" s="23" t="s">
        <v>4</v>
      </c>
      <c r="E53" s="104" t="s">
        <v>12</v>
      </c>
      <c r="F53" s="105"/>
      <c r="G53" s="20"/>
      <c r="H53" s="20"/>
      <c r="I53" s="20"/>
      <c r="J53" s="7"/>
    </row>
    <row r="54" spans="2:10" s="12" customFormat="1" ht="45" customHeight="1">
      <c r="B54" s="21"/>
      <c r="C54" s="22"/>
      <c r="D54" s="23" t="s">
        <v>4</v>
      </c>
      <c r="E54" s="104" t="s">
        <v>13</v>
      </c>
      <c r="F54" s="105"/>
      <c r="G54" s="20"/>
      <c r="H54" s="20"/>
      <c r="I54" s="20"/>
      <c r="J54" s="7"/>
    </row>
    <row r="55" spans="2:10" s="12" customFormat="1" ht="45" customHeight="1">
      <c r="B55" s="21"/>
      <c r="C55" s="22"/>
      <c r="D55" s="28" t="s">
        <v>4</v>
      </c>
      <c r="E55" s="40" t="s">
        <v>14</v>
      </c>
      <c r="F55" s="41"/>
      <c r="G55" s="20"/>
      <c r="H55" s="20"/>
      <c r="I55" s="20"/>
      <c r="J55" s="7"/>
    </row>
    <row r="56" spans="2:10" s="12" customFormat="1" ht="60" customHeight="1">
      <c r="B56" s="91" t="s">
        <v>58</v>
      </c>
      <c r="C56" s="92"/>
      <c r="D56" s="92"/>
      <c r="E56" s="92"/>
      <c r="F56" s="93"/>
      <c r="G56" s="14">
        <v>10000</v>
      </c>
      <c r="H56" s="14">
        <v>5454.06</v>
      </c>
      <c r="I56" s="14">
        <v>0</v>
      </c>
      <c r="J56" s="15">
        <f>H56/G56</f>
        <v>0.54540600000000006</v>
      </c>
    </row>
    <row r="57" spans="2:10" s="12" customFormat="1" ht="49.5" customHeight="1">
      <c r="B57" s="91" t="s">
        <v>50</v>
      </c>
      <c r="C57" s="92"/>
      <c r="D57" s="92"/>
      <c r="E57" s="92"/>
      <c r="F57" s="93"/>
      <c r="G57" s="14">
        <v>120000</v>
      </c>
      <c r="H57" s="14">
        <f>SUM(H59:H66)</f>
        <v>315.39</v>
      </c>
      <c r="I57" s="14">
        <f>SUM(I59:I66)</f>
        <v>315.39</v>
      </c>
      <c r="J57" s="15">
        <f>H57/G57</f>
        <v>2.6282499999999999E-3</v>
      </c>
    </row>
    <row r="58" spans="2:10" s="12" customFormat="1" ht="22.8">
      <c r="B58" s="97" t="s">
        <v>3</v>
      </c>
      <c r="C58" s="98"/>
      <c r="D58" s="98"/>
      <c r="E58" s="98"/>
      <c r="F58" s="99"/>
      <c r="G58" s="25"/>
      <c r="H58" s="25"/>
      <c r="I58" s="25"/>
      <c r="J58" s="26"/>
    </row>
    <row r="59" spans="2:10" s="3" customFormat="1" ht="38.1" customHeight="1">
      <c r="B59" s="6"/>
      <c r="C59" s="1"/>
      <c r="D59" s="2" t="s">
        <v>4</v>
      </c>
      <c r="E59" s="109" t="s">
        <v>5</v>
      </c>
      <c r="F59" s="110"/>
      <c r="G59" s="5"/>
      <c r="H59" s="5">
        <v>0</v>
      </c>
      <c r="I59" s="4">
        <v>0</v>
      </c>
      <c r="J59" s="8"/>
    </row>
    <row r="60" spans="2:10" s="3" customFormat="1" ht="38.1" customHeight="1">
      <c r="B60" s="6"/>
      <c r="C60" s="1"/>
      <c r="D60" s="2" t="s">
        <v>4</v>
      </c>
      <c r="E60" s="109" t="s">
        <v>56</v>
      </c>
      <c r="F60" s="110"/>
      <c r="G60" s="5"/>
      <c r="H60" s="5">
        <v>0</v>
      </c>
      <c r="I60" s="4">
        <v>0</v>
      </c>
      <c r="J60" s="8"/>
    </row>
    <row r="61" spans="2:10" s="3" customFormat="1" ht="90.75" customHeight="1">
      <c r="B61" s="6"/>
      <c r="C61" s="1"/>
      <c r="D61" s="2" t="s">
        <v>4</v>
      </c>
      <c r="E61" s="109" t="s">
        <v>72</v>
      </c>
      <c r="F61" s="110"/>
      <c r="G61" s="5"/>
      <c r="H61" s="5">
        <v>0</v>
      </c>
      <c r="I61" s="4">
        <v>0</v>
      </c>
      <c r="J61" s="8"/>
    </row>
    <row r="62" spans="2:10" s="3" customFormat="1" ht="50.25" customHeight="1">
      <c r="B62" s="6"/>
      <c r="C62" s="1"/>
      <c r="D62" s="2" t="s">
        <v>4</v>
      </c>
      <c r="E62" s="109" t="s">
        <v>39</v>
      </c>
      <c r="F62" s="110"/>
      <c r="G62" s="5"/>
      <c r="H62" s="5">
        <v>0</v>
      </c>
      <c r="I62" s="4">
        <v>0</v>
      </c>
      <c r="J62" s="8"/>
    </row>
    <row r="63" spans="2:10" s="3" customFormat="1" ht="63.75" customHeight="1">
      <c r="B63" s="6"/>
      <c r="C63" s="1"/>
      <c r="D63" s="2" t="s">
        <v>4</v>
      </c>
      <c r="E63" s="109" t="s">
        <v>73</v>
      </c>
      <c r="F63" s="110"/>
      <c r="G63" s="5"/>
      <c r="H63" s="5">
        <v>0</v>
      </c>
      <c r="I63" s="4">
        <v>0</v>
      </c>
      <c r="J63" s="8"/>
    </row>
    <row r="64" spans="2:10" s="3" customFormat="1" ht="126.75" customHeight="1">
      <c r="B64" s="6"/>
      <c r="C64" s="1"/>
      <c r="D64" s="2" t="s">
        <v>4</v>
      </c>
      <c r="E64" s="109" t="s">
        <v>57</v>
      </c>
      <c r="F64" s="110"/>
      <c r="G64" s="5"/>
      <c r="H64" s="5">
        <v>0</v>
      </c>
      <c r="I64" s="4">
        <v>0</v>
      </c>
      <c r="J64" s="8"/>
    </row>
    <row r="65" spans="2:10" s="3" customFormat="1" ht="52.5" customHeight="1">
      <c r="B65" s="6"/>
      <c r="C65" s="1"/>
      <c r="D65" s="2" t="s">
        <v>4</v>
      </c>
      <c r="E65" s="109" t="s">
        <v>61</v>
      </c>
      <c r="F65" s="110"/>
      <c r="G65" s="5"/>
      <c r="H65" s="5">
        <v>0</v>
      </c>
      <c r="I65" s="4">
        <v>0</v>
      </c>
      <c r="J65" s="8"/>
    </row>
    <row r="66" spans="2:10" s="3" customFormat="1" ht="52.5" customHeight="1">
      <c r="B66" s="6"/>
      <c r="C66" s="1"/>
      <c r="D66" s="2" t="s">
        <v>4</v>
      </c>
      <c r="E66" s="109" t="s">
        <v>74</v>
      </c>
      <c r="F66" s="110"/>
      <c r="G66" s="5"/>
      <c r="H66" s="5">
        <v>315.39</v>
      </c>
      <c r="I66" s="4">
        <v>315.39</v>
      </c>
      <c r="J66" s="8"/>
    </row>
    <row r="67" spans="2:10" s="12" customFormat="1" ht="48" customHeight="1">
      <c r="B67" s="91" t="s">
        <v>78</v>
      </c>
      <c r="C67" s="92"/>
      <c r="D67" s="92"/>
      <c r="E67" s="92"/>
      <c r="F67" s="93"/>
      <c r="G67" s="14">
        <v>3000</v>
      </c>
      <c r="H67" s="14">
        <v>0</v>
      </c>
      <c r="I67" s="14">
        <v>0</v>
      </c>
      <c r="J67" s="15">
        <v>0</v>
      </c>
    </row>
    <row r="68" spans="2:10" s="12" customFormat="1" ht="48" customHeight="1">
      <c r="B68" s="91" t="s">
        <v>79</v>
      </c>
      <c r="C68" s="92"/>
      <c r="D68" s="92"/>
      <c r="E68" s="92"/>
      <c r="F68" s="93"/>
      <c r="G68" s="14">
        <v>10000</v>
      </c>
      <c r="H68" s="14">
        <v>0</v>
      </c>
      <c r="I68" s="14">
        <v>0</v>
      </c>
      <c r="J68" s="15">
        <v>0</v>
      </c>
    </row>
    <row r="69" spans="2:10" s="12" customFormat="1" ht="48" customHeight="1">
      <c r="B69" s="94" t="s">
        <v>80</v>
      </c>
      <c r="C69" s="95"/>
      <c r="D69" s="95"/>
      <c r="E69" s="95"/>
      <c r="F69" s="96"/>
      <c r="G69" s="14">
        <v>5000</v>
      </c>
      <c r="H69" s="14">
        <v>0</v>
      </c>
      <c r="I69" s="14">
        <v>0</v>
      </c>
      <c r="J69" s="15">
        <v>0</v>
      </c>
    </row>
    <row r="70" spans="2:10" s="12" customFormat="1" ht="55.5" customHeight="1">
      <c r="B70" s="94" t="s">
        <v>64</v>
      </c>
      <c r="C70" s="95"/>
      <c r="D70" s="95"/>
      <c r="E70" s="95"/>
      <c r="F70" s="96"/>
      <c r="G70" s="14">
        <v>0</v>
      </c>
      <c r="H70" s="14">
        <v>0</v>
      </c>
      <c r="I70" s="14">
        <v>0</v>
      </c>
      <c r="J70" s="15">
        <v>0</v>
      </c>
    </row>
    <row r="71" spans="2:10" s="12" customFormat="1" ht="63" customHeight="1">
      <c r="B71" s="91" t="s">
        <v>82</v>
      </c>
      <c r="C71" s="92"/>
      <c r="D71" s="92"/>
      <c r="E71" s="92"/>
      <c r="F71" s="93"/>
      <c r="G71" s="14">
        <v>66000</v>
      </c>
      <c r="H71" s="14">
        <v>2271</v>
      </c>
      <c r="I71" s="14">
        <v>0</v>
      </c>
      <c r="J71" s="15">
        <v>0</v>
      </c>
    </row>
    <row r="72" spans="2:10" s="12" customFormat="1" ht="63" customHeight="1">
      <c r="B72" s="91" t="s">
        <v>83</v>
      </c>
      <c r="C72" s="92"/>
      <c r="D72" s="92"/>
      <c r="E72" s="92"/>
      <c r="F72" s="93"/>
      <c r="G72" s="14">
        <v>20000</v>
      </c>
      <c r="H72" s="14">
        <v>900.14</v>
      </c>
      <c r="I72" s="14">
        <v>0</v>
      </c>
      <c r="J72" s="15">
        <v>0</v>
      </c>
    </row>
    <row r="73" spans="2:10" ht="12.75" customHeight="1" thickBot="1">
      <c r="B73" s="42"/>
      <c r="C73" s="43"/>
      <c r="D73" s="44"/>
      <c r="E73" s="45"/>
      <c r="F73" s="46"/>
      <c r="G73" s="47"/>
      <c r="H73" s="47"/>
      <c r="I73" s="47"/>
      <c r="J73" s="48"/>
    </row>
    <row r="74" spans="2:10" s="12" customFormat="1" ht="60" customHeight="1" thickTop="1" thickBot="1">
      <c r="B74" s="100" t="s">
        <v>15</v>
      </c>
      <c r="C74" s="101"/>
      <c r="D74" s="101"/>
      <c r="E74" s="101"/>
      <c r="F74" s="102"/>
      <c r="G74" s="30">
        <f>G33+G34+G35+G38+G41+G49+G50+G51+G56+G57+G70+G68+G69+G71+G72+G67</f>
        <v>1258171</v>
      </c>
      <c r="H74" s="30">
        <f t="shared" ref="H74:I74" si="4">H33+H34+H35+H38+H41+H49+H50+H51+H56+H57+H70+H68+H69+H71+H72+H67</f>
        <v>437134.45000000007</v>
      </c>
      <c r="I74" s="30">
        <f t="shared" si="4"/>
        <v>315855.16000000003</v>
      </c>
      <c r="J74" s="49">
        <f>H74/G74</f>
        <v>0.34743643749538028</v>
      </c>
    </row>
    <row r="75" spans="2:10" ht="33" customHeight="1" thickTop="1">
      <c r="B75" s="113" t="s">
        <v>16</v>
      </c>
      <c r="C75" s="113"/>
      <c r="D75" s="113"/>
      <c r="E75" s="113"/>
      <c r="F75" s="32"/>
      <c r="G75" s="50">
        <f>G28-G74</f>
        <v>-23286</v>
      </c>
      <c r="H75" s="50">
        <f>H28-H74</f>
        <v>204251.90999999992</v>
      </c>
      <c r="I75" s="50"/>
      <c r="J75" s="51"/>
    </row>
    <row r="76" spans="2:10" ht="12.75" customHeight="1" thickBot="1">
      <c r="B76" s="52"/>
      <c r="C76" s="53"/>
      <c r="D76" s="54"/>
      <c r="E76" s="55"/>
      <c r="F76" s="52"/>
      <c r="G76" s="56"/>
      <c r="H76" s="57"/>
      <c r="I76" s="57"/>
      <c r="J76" s="58"/>
    </row>
    <row r="77" spans="2:10" ht="33" customHeight="1" thickTop="1">
      <c r="D77" s="59"/>
      <c r="E77" s="60"/>
      <c r="F77" s="32"/>
      <c r="G77" s="50"/>
      <c r="H77" s="50"/>
      <c r="I77" s="50"/>
      <c r="J77" s="51"/>
    </row>
    <row r="78" spans="2:10" s="61" customFormat="1" ht="30" customHeight="1">
      <c r="B78" s="62"/>
      <c r="C78" s="63" t="s">
        <v>4</v>
      </c>
      <c r="D78" s="103" t="s">
        <v>17</v>
      </c>
      <c r="E78" s="114"/>
      <c r="G78" s="64">
        <v>27918.97</v>
      </c>
      <c r="H78" s="65"/>
      <c r="I78" s="65"/>
      <c r="J78" s="66" t="s">
        <v>18</v>
      </c>
    </row>
    <row r="79" spans="2:10" s="61" customFormat="1" ht="30" customHeight="1">
      <c r="B79" s="62"/>
      <c r="C79" s="63" t="s">
        <v>4</v>
      </c>
      <c r="D79" s="67" t="s">
        <v>19</v>
      </c>
      <c r="E79" s="68"/>
      <c r="F79" s="69"/>
      <c r="G79" s="64">
        <v>0</v>
      </c>
      <c r="H79" s="65"/>
      <c r="I79" s="65"/>
      <c r="J79" s="66"/>
    </row>
    <row r="80" spans="2:10" s="61" customFormat="1" ht="30" customHeight="1">
      <c r="B80" s="62"/>
      <c r="C80" s="63" t="s">
        <v>4</v>
      </c>
      <c r="D80" s="103" t="s">
        <v>20</v>
      </c>
      <c r="E80" s="103"/>
      <c r="F80" s="103"/>
      <c r="G80" s="64">
        <v>0</v>
      </c>
      <c r="H80" s="65"/>
      <c r="I80" s="65"/>
      <c r="J80" s="66"/>
    </row>
    <row r="81" spans="2:10" s="61" customFormat="1" ht="30" customHeight="1">
      <c r="B81" s="62"/>
      <c r="C81" s="63" t="s">
        <v>4</v>
      </c>
      <c r="D81" s="103" t="s">
        <v>44</v>
      </c>
      <c r="E81" s="103"/>
      <c r="F81" s="103"/>
      <c r="G81" s="64">
        <v>165067.48000000001</v>
      </c>
      <c r="H81" s="65"/>
      <c r="I81" s="65"/>
      <c r="J81" s="66"/>
    </row>
    <row r="82" spans="2:10" s="61" customFormat="1" ht="30" customHeight="1">
      <c r="B82" s="62"/>
      <c r="C82" s="63" t="s">
        <v>4</v>
      </c>
      <c r="D82" s="111" t="s">
        <v>21</v>
      </c>
      <c r="E82" s="112"/>
      <c r="G82" s="64">
        <v>11526.38</v>
      </c>
      <c r="H82" s="65"/>
      <c r="I82" s="65"/>
      <c r="J82" s="66"/>
    </row>
    <row r="83" spans="2:10" s="61" customFormat="1" ht="30" customHeight="1">
      <c r="B83" s="62"/>
      <c r="C83" s="63" t="s">
        <v>4</v>
      </c>
      <c r="D83" s="111" t="s">
        <v>22</v>
      </c>
      <c r="E83" s="112"/>
      <c r="G83" s="64">
        <v>427.21</v>
      </c>
      <c r="H83" s="65"/>
      <c r="I83" s="65"/>
      <c r="J83" s="66"/>
    </row>
    <row r="84" spans="2:10" s="61" customFormat="1" ht="45.75" customHeight="1">
      <c r="B84" s="62"/>
      <c r="C84" s="63" t="s">
        <v>4</v>
      </c>
      <c r="D84" s="111" t="s">
        <v>67</v>
      </c>
      <c r="E84" s="111"/>
      <c r="F84" s="111"/>
      <c r="G84" s="64">
        <v>132144.88</v>
      </c>
      <c r="H84" s="65"/>
      <c r="I84" s="65"/>
      <c r="J84" s="66"/>
    </row>
    <row r="85" spans="2:10" s="66" customFormat="1" ht="30" customHeight="1">
      <c r="B85" s="62"/>
      <c r="C85" s="70" t="s">
        <v>4</v>
      </c>
      <c r="D85" s="111" t="s">
        <v>23</v>
      </c>
      <c r="E85" s="112"/>
      <c r="F85" s="61"/>
      <c r="G85" s="64">
        <f>G86+G88</f>
        <v>5742.55</v>
      </c>
      <c r="H85" s="65"/>
      <c r="I85" s="65"/>
    </row>
    <row r="86" spans="2:10" s="66" customFormat="1" ht="30" customHeight="1">
      <c r="B86" s="62"/>
      <c r="C86" s="70"/>
      <c r="D86" s="71" t="s">
        <v>4</v>
      </c>
      <c r="E86" s="72" t="s">
        <v>24</v>
      </c>
      <c r="F86" s="61"/>
      <c r="G86" s="73">
        <v>5742.55</v>
      </c>
      <c r="H86" s="65"/>
      <c r="I86" s="65"/>
    </row>
    <row r="87" spans="2:10" s="66" customFormat="1" ht="30" customHeight="1">
      <c r="B87" s="62"/>
      <c r="C87" s="70"/>
      <c r="D87" s="71"/>
      <c r="E87" s="74" t="s">
        <v>25</v>
      </c>
      <c r="F87" s="61"/>
      <c r="G87" s="73">
        <v>0</v>
      </c>
      <c r="H87" s="65"/>
      <c r="I87" s="65"/>
    </row>
    <row r="88" spans="2:10" s="66" customFormat="1" ht="34.5" customHeight="1">
      <c r="B88" s="62"/>
      <c r="C88" s="70"/>
      <c r="D88" s="71"/>
      <c r="E88" s="115" t="s">
        <v>33</v>
      </c>
      <c r="F88" s="115"/>
      <c r="G88" s="73">
        <v>0</v>
      </c>
      <c r="H88" s="65"/>
      <c r="I88" s="65"/>
    </row>
    <row r="89" spans="2:10" s="66" customFormat="1" ht="30" customHeight="1">
      <c r="B89" s="62"/>
      <c r="C89" s="70"/>
      <c r="D89" s="71" t="s">
        <v>4</v>
      </c>
      <c r="E89" s="72" t="s">
        <v>26</v>
      </c>
      <c r="F89" s="61"/>
      <c r="G89" s="73"/>
      <c r="H89" s="65"/>
      <c r="I89" s="65"/>
    </row>
    <row r="90" spans="2:10" s="66" customFormat="1" ht="30" customHeight="1">
      <c r="B90" s="62"/>
      <c r="C90" s="70" t="s">
        <v>4</v>
      </c>
      <c r="D90" s="111" t="s">
        <v>27</v>
      </c>
      <c r="E90" s="112"/>
      <c r="F90" s="61"/>
      <c r="G90" s="64">
        <f>G91+G93+G94+G95+G96</f>
        <v>40043</v>
      </c>
      <c r="H90" s="65"/>
      <c r="I90" s="65"/>
    </row>
    <row r="91" spans="2:10" s="66" customFormat="1" ht="30" customHeight="1">
      <c r="B91" s="62"/>
      <c r="C91" s="70"/>
      <c r="D91" s="71" t="s">
        <v>4</v>
      </c>
      <c r="E91" s="72" t="s">
        <v>28</v>
      </c>
      <c r="F91" s="61"/>
      <c r="G91" s="73">
        <v>12710.46</v>
      </c>
      <c r="H91" s="65"/>
      <c r="I91" s="65"/>
    </row>
    <row r="92" spans="2:10" s="66" customFormat="1" ht="30" customHeight="1">
      <c r="B92" s="62"/>
      <c r="C92" s="70"/>
      <c r="D92" s="71"/>
      <c r="E92" s="74" t="s">
        <v>25</v>
      </c>
      <c r="F92" s="61"/>
      <c r="G92" s="73">
        <v>0</v>
      </c>
      <c r="H92" s="65"/>
      <c r="I92" s="65"/>
    </row>
    <row r="93" spans="2:10" s="66" customFormat="1" ht="30" customHeight="1">
      <c r="B93" s="62"/>
      <c r="C93" s="70"/>
      <c r="D93" s="71" t="s">
        <v>4</v>
      </c>
      <c r="E93" s="72" t="s">
        <v>29</v>
      </c>
      <c r="F93" s="61"/>
      <c r="G93" s="73">
        <v>538.36</v>
      </c>
      <c r="H93" s="65"/>
      <c r="I93" s="65"/>
    </row>
    <row r="94" spans="2:10" s="66" customFormat="1" ht="48" customHeight="1">
      <c r="B94" s="62"/>
      <c r="C94" s="70"/>
      <c r="D94" s="71" t="s">
        <v>4</v>
      </c>
      <c r="E94" s="72" t="s">
        <v>30</v>
      </c>
      <c r="F94" s="61"/>
      <c r="G94" s="73">
        <v>2454</v>
      </c>
      <c r="H94" s="65"/>
      <c r="I94" s="65"/>
    </row>
    <row r="95" spans="2:10" s="66" customFormat="1" ht="30" customHeight="1">
      <c r="B95" s="62"/>
      <c r="C95" s="70"/>
      <c r="D95" s="71" t="s">
        <v>4</v>
      </c>
      <c r="E95" s="72" t="s">
        <v>31</v>
      </c>
      <c r="F95" s="61"/>
      <c r="G95" s="73">
        <v>24304.47</v>
      </c>
      <c r="H95" s="65"/>
      <c r="I95" s="65"/>
    </row>
    <row r="96" spans="2:10" s="66" customFormat="1" ht="58.5" customHeight="1">
      <c r="B96" s="62"/>
      <c r="C96" s="70"/>
      <c r="D96" s="71" t="s">
        <v>4</v>
      </c>
      <c r="E96" s="72" t="s">
        <v>66</v>
      </c>
      <c r="F96" s="61"/>
      <c r="G96" s="73">
        <v>35.71</v>
      </c>
      <c r="H96" s="65"/>
      <c r="I96" s="65"/>
    </row>
    <row r="97" spans="2:10" s="36" customFormat="1" ht="9.9" customHeight="1">
      <c r="B97" s="32"/>
      <c r="C97" s="33"/>
      <c r="D97" s="34"/>
      <c r="E97" s="9"/>
      <c r="F97" s="9"/>
      <c r="G97" s="35"/>
      <c r="H97" s="35"/>
      <c r="I97" s="35"/>
    </row>
    <row r="98" spans="2:10" s="36" customFormat="1" ht="24.9" customHeight="1">
      <c r="B98" s="32"/>
      <c r="C98" s="33"/>
      <c r="D98" s="34"/>
      <c r="E98" s="9"/>
      <c r="F98" s="9"/>
      <c r="G98" s="35"/>
      <c r="H98" s="35"/>
      <c r="I98" s="35"/>
    </row>
    <row r="99" spans="2:10" s="36" customFormat="1" ht="24.9" customHeight="1">
      <c r="B99" s="32"/>
      <c r="C99" s="33"/>
      <c r="D99" s="34"/>
      <c r="E99" s="9"/>
      <c r="F99" s="9"/>
      <c r="G99" s="35"/>
      <c r="H99" s="35"/>
      <c r="I99" s="35"/>
    </row>
    <row r="100" spans="2:10" s="36" customFormat="1" ht="9.9" customHeight="1">
      <c r="B100" s="32"/>
      <c r="C100" s="33"/>
      <c r="D100" s="34"/>
      <c r="E100" s="9"/>
      <c r="F100" s="9"/>
      <c r="G100" s="35"/>
      <c r="H100" s="35"/>
      <c r="I100" s="35"/>
    </row>
    <row r="101" spans="2:10" s="36" customFormat="1" ht="32.25" customHeight="1">
      <c r="B101" s="32"/>
      <c r="C101" s="33"/>
      <c r="D101" s="75"/>
      <c r="E101" s="9"/>
      <c r="F101" s="9"/>
      <c r="G101" s="76"/>
      <c r="H101" s="76"/>
      <c r="I101" s="76"/>
    </row>
    <row r="102" spans="2:10" s="36" customFormat="1" ht="24.75" customHeight="1">
      <c r="B102" s="29"/>
      <c r="C102" s="77"/>
      <c r="D102" s="78"/>
      <c r="E102" s="79"/>
      <c r="F102" s="9"/>
      <c r="G102" s="80"/>
      <c r="H102" s="80"/>
      <c r="I102" s="80"/>
    </row>
    <row r="103" spans="2:10" ht="24.9" customHeight="1">
      <c r="D103" s="34"/>
    </row>
    <row r="104" spans="2:10" ht="24.9" customHeight="1">
      <c r="D104" s="34"/>
      <c r="G104" s="35"/>
      <c r="H104" s="35"/>
      <c r="I104" s="35"/>
    </row>
    <row r="105" spans="2:10" ht="24.9" customHeight="1">
      <c r="D105" s="34"/>
      <c r="G105" s="35"/>
      <c r="H105" s="35"/>
      <c r="I105" s="35"/>
    </row>
    <row r="106" spans="2:10" ht="24.9" customHeight="1">
      <c r="D106" s="34"/>
      <c r="G106" s="35"/>
      <c r="H106" s="35"/>
      <c r="I106" s="35"/>
    </row>
    <row r="107" spans="2:10" ht="9.9" customHeight="1">
      <c r="D107" s="34"/>
      <c r="G107" s="35"/>
      <c r="H107" s="35"/>
      <c r="I107" s="35"/>
    </row>
    <row r="108" spans="2:10" ht="24.9" customHeight="1">
      <c r="D108" s="81"/>
      <c r="G108" s="82"/>
      <c r="H108" s="82"/>
      <c r="I108" s="82"/>
      <c r="J108" s="83"/>
    </row>
    <row r="109" spans="2:10" ht="12" customHeight="1">
      <c r="D109" s="34"/>
      <c r="G109" s="35"/>
      <c r="H109" s="35"/>
      <c r="I109" s="35"/>
    </row>
    <row r="110" spans="2:10" ht="12" customHeight="1">
      <c r="G110" s="35"/>
      <c r="H110" s="35"/>
      <c r="I110" s="35"/>
    </row>
    <row r="111" spans="2:10" ht="24.75" customHeight="1">
      <c r="B111" s="29"/>
      <c r="C111" s="77"/>
      <c r="D111" s="78"/>
      <c r="E111" s="79"/>
    </row>
    <row r="112" spans="2:10" ht="24.9" customHeight="1">
      <c r="D112" s="34"/>
      <c r="G112" s="35"/>
      <c r="H112" s="35"/>
      <c r="I112" s="35"/>
    </row>
    <row r="113" spans="2:9" ht="24.9" customHeight="1">
      <c r="D113" s="34"/>
      <c r="G113" s="35"/>
      <c r="H113" s="35"/>
      <c r="I113" s="35"/>
    </row>
    <row r="114" spans="2:9" ht="9.9" customHeight="1">
      <c r="D114" s="34"/>
      <c r="G114" s="35"/>
      <c r="H114" s="35"/>
      <c r="I114" s="35"/>
    </row>
    <row r="115" spans="2:9" ht="24.9" customHeight="1">
      <c r="D115" s="34"/>
      <c r="G115" s="35"/>
      <c r="H115" s="35"/>
      <c r="I115" s="35"/>
    </row>
    <row r="116" spans="2:9" ht="9.9" customHeight="1">
      <c r="D116" s="34"/>
      <c r="G116" s="35"/>
      <c r="H116" s="35"/>
      <c r="I116" s="35"/>
    </row>
    <row r="117" spans="2:9" ht="24.9" customHeight="1">
      <c r="D117" s="34"/>
      <c r="G117" s="35"/>
      <c r="H117" s="35"/>
      <c r="I117" s="35"/>
    </row>
    <row r="118" spans="2:9" ht="24.9" customHeight="1">
      <c r="D118" s="34"/>
      <c r="G118" s="35"/>
      <c r="H118" s="35"/>
      <c r="I118" s="35"/>
    </row>
    <row r="119" spans="2:9" s="36" customFormat="1" ht="9.9" customHeight="1">
      <c r="B119" s="32"/>
      <c r="C119" s="33"/>
      <c r="D119" s="34"/>
      <c r="E119" s="9"/>
      <c r="F119" s="9"/>
      <c r="G119" s="35"/>
      <c r="H119" s="35"/>
      <c r="I119" s="35"/>
    </row>
  </sheetData>
  <mergeCells count="83">
    <mergeCell ref="B28:F28"/>
    <mergeCell ref="E9:J9"/>
    <mergeCell ref="E10:J10"/>
    <mergeCell ref="E11:J11"/>
    <mergeCell ref="E12:J12"/>
    <mergeCell ref="E13:J13"/>
    <mergeCell ref="E14:J14"/>
    <mergeCell ref="E15:J15"/>
    <mergeCell ref="B17:F17"/>
    <mergeCell ref="B26:F26"/>
    <mergeCell ref="B27:F27"/>
    <mergeCell ref="E16:J16"/>
    <mergeCell ref="B25:F25"/>
    <mergeCell ref="B5:F5"/>
    <mergeCell ref="B19:F19"/>
    <mergeCell ref="B23:F23"/>
    <mergeCell ref="B24:F24"/>
    <mergeCell ref="E21:F21"/>
    <mergeCell ref="E22:F22"/>
    <mergeCell ref="E7:F7"/>
    <mergeCell ref="E6:F6"/>
    <mergeCell ref="B18:F18"/>
    <mergeCell ref="J30:J31"/>
    <mergeCell ref="B30:B31"/>
    <mergeCell ref="G30:G31"/>
    <mergeCell ref="H30:I30"/>
    <mergeCell ref="C30:F31"/>
    <mergeCell ref="B1:J1"/>
    <mergeCell ref="H3:I3"/>
    <mergeCell ref="B3:B4"/>
    <mergeCell ref="G3:G4"/>
    <mergeCell ref="J3:J4"/>
    <mergeCell ref="C3:F4"/>
    <mergeCell ref="D90:E90"/>
    <mergeCell ref="B75:E75"/>
    <mergeCell ref="D78:E78"/>
    <mergeCell ref="D80:F80"/>
    <mergeCell ref="D82:E82"/>
    <mergeCell ref="D83:E83"/>
    <mergeCell ref="D85:E85"/>
    <mergeCell ref="E88:F88"/>
    <mergeCell ref="D84:F84"/>
    <mergeCell ref="B70:F70"/>
    <mergeCell ref="E64:F64"/>
    <mergeCell ref="E65:F65"/>
    <mergeCell ref="E59:F59"/>
    <mergeCell ref="E60:F60"/>
    <mergeCell ref="E61:F61"/>
    <mergeCell ref="E62:F62"/>
    <mergeCell ref="E63:F63"/>
    <mergeCell ref="B68:F68"/>
    <mergeCell ref="E66:F66"/>
    <mergeCell ref="B49:F49"/>
    <mergeCell ref="B50:F50"/>
    <mergeCell ref="E48:F48"/>
    <mergeCell ref="B51:F51"/>
    <mergeCell ref="B58:F58"/>
    <mergeCell ref="B52:F52"/>
    <mergeCell ref="E53:F53"/>
    <mergeCell ref="E54:F54"/>
    <mergeCell ref="B56:F56"/>
    <mergeCell ref="B57:F57"/>
    <mergeCell ref="B74:F74"/>
    <mergeCell ref="D81:F81"/>
    <mergeCell ref="B69:F69"/>
    <mergeCell ref="E37:F37"/>
    <mergeCell ref="E40:F40"/>
    <mergeCell ref="B39:F39"/>
    <mergeCell ref="B41:F41"/>
    <mergeCell ref="E43:F43"/>
    <mergeCell ref="B67:F67"/>
    <mergeCell ref="B71:F71"/>
    <mergeCell ref="B72:F72"/>
    <mergeCell ref="E45:F45"/>
    <mergeCell ref="E44:F44"/>
    <mergeCell ref="E47:F47"/>
    <mergeCell ref="B42:F42"/>
    <mergeCell ref="E46:F46"/>
    <mergeCell ref="B33:F33"/>
    <mergeCell ref="B34:F34"/>
    <mergeCell ref="B35:F35"/>
    <mergeCell ref="B36:F36"/>
    <mergeCell ref="B38:F38"/>
  </mergeCells>
  <printOptions horizontalCentered="1"/>
  <pageMargins left="0.59055118110236227" right="0.59055118110236227" top="1.3779527559055118" bottom="0.98425196850393704" header="0.98425196850393704" footer="0.59055118110236227"/>
  <pageSetup paperSize="8" scale="66" fitToHeight="3" orientation="portrait" r:id="rId1"/>
  <headerFooter alignWithMargins="0">
    <oddFooter>&amp;C&amp;"-,Standardowy"&amp;16-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CK</vt:lpstr>
      <vt:lpstr>CK!Tytuły_wydruku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monikabo</dc:creator>
  <cp:lastModifiedBy>Renata Brońska</cp:lastModifiedBy>
  <cp:lastPrinted>2020-09-29T10:20:22Z</cp:lastPrinted>
  <dcterms:created xsi:type="dcterms:W3CDTF">2010-07-26T10:00:13Z</dcterms:created>
  <dcterms:modified xsi:type="dcterms:W3CDTF">2020-09-29T11:38:53Z</dcterms:modified>
</cp:coreProperties>
</file>