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S\archiwum\BUDŻET\SPRAWOZDANIA 2019\SPRAWOZDANIA ROCZNE\"/>
    </mc:Choice>
  </mc:AlternateContent>
  <xr:revisionPtr revIDLastSave="0" documentId="13_ncr:1_{2918EE6A-376E-43F8-9677-326FF4F7AAF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Przychody i rozchody" sheetId="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4" l="1"/>
  <c r="D20" i="4" s="1"/>
  <c r="G19" i="4"/>
  <c r="G17" i="4"/>
  <c r="G16" i="4"/>
  <c r="G11" i="4"/>
  <c r="G10" i="4"/>
  <c r="H10" i="4" s="1"/>
  <c r="I10" i="4" s="1"/>
  <c r="G9" i="4"/>
  <c r="G8" i="4"/>
  <c r="G7" i="4"/>
  <c r="G6" i="4"/>
  <c r="D5" i="4"/>
  <c r="H7" i="4" l="1"/>
  <c r="I7" i="4" s="1"/>
  <c r="H18" i="4"/>
  <c r="I18" i="4" s="1"/>
  <c r="H6" i="4"/>
  <c r="H11" i="4"/>
  <c r="I11" i="4" s="1"/>
  <c r="H8" i="4"/>
  <c r="I8" i="4"/>
  <c r="G15" i="4"/>
  <c r="H19" i="4"/>
  <c r="I19" i="4" s="1"/>
  <c r="G12" i="4"/>
  <c r="I5" i="4"/>
  <c r="H9" i="4"/>
  <c r="I9" i="4" s="1"/>
  <c r="H16" i="4"/>
  <c r="I16" i="4" s="1"/>
  <c r="H17" i="4"/>
  <c r="I17" i="4" s="1"/>
  <c r="D12" i="4"/>
  <c r="G20" i="4" l="1"/>
  <c r="I15" i="4"/>
  <c r="H20" i="4"/>
  <c r="I20" i="4" s="1"/>
  <c r="H12" i="4"/>
  <c r="I12" i="4" s="1"/>
  <c r="I6" i="4"/>
</calcChain>
</file>

<file path=xl/sharedStrings.xml><?xml version="1.0" encoding="utf-8"?>
<sst xmlns="http://schemas.openxmlformats.org/spreadsheetml/2006/main" count="44" uniqueCount="32">
  <si>
    <t>Lp.</t>
  </si>
  <si>
    <t xml:space="preserve">Przychody </t>
  </si>
  <si>
    <t>1.</t>
  </si>
  <si>
    <t>2.</t>
  </si>
  <si>
    <t>3.</t>
  </si>
  <si>
    <t>Planowane do zaciągnięcia kredyty długoterminowe - par. 952</t>
  </si>
  <si>
    <t>4.</t>
  </si>
  <si>
    <t>Planowane do zaciągnięcia pożyczki długoterminowe - par. 952</t>
  </si>
  <si>
    <t>5.</t>
  </si>
  <si>
    <t>Planowane do zaciągnięcia pożyczki długoterminowe  na finansowanie zadań realizowanych z udziałem środków pochodzących z budżetu Unii Europejskiej - par. 903</t>
  </si>
  <si>
    <t>6.</t>
  </si>
  <si>
    <t>Spłaty pożyczek udzielonych</t>
  </si>
  <si>
    <t>7.</t>
  </si>
  <si>
    <t>Przychody z prywatyzacji majątku</t>
  </si>
  <si>
    <t>R a z e m    p r z y c h o d y</t>
  </si>
  <si>
    <t xml:space="preserve">Rozchody </t>
  </si>
  <si>
    <t>Spłaty kredytów długoterminowych - par. 992</t>
  </si>
  <si>
    <t>Spłaty pożyczek długoterminowych - par. 992</t>
  </si>
  <si>
    <t>Spłaty pożyczek otrzymanych na finansowanie zadań realizowanych z udziałem środków pochodzących z budżetu Unii Europejskiej -par. 963</t>
  </si>
  <si>
    <t>Pożyczki udzielone</t>
  </si>
  <si>
    <t>Wykup papierów wartościowych</t>
  </si>
  <si>
    <t>Razem</t>
  </si>
  <si>
    <t>Sprzedaż papierów wartościowych wyemitowanych przez gminy - par. 931</t>
  </si>
  <si>
    <t>Nadwyżka z lat ubiegłych, wolne środki - par. 950</t>
  </si>
  <si>
    <t>Przychody i rozchody budżetu gminy Łęczna w 2019 roku</t>
  </si>
  <si>
    <t>Stan planowany ostatnią uchwałą</t>
  </si>
  <si>
    <t>Zmniejszenie</t>
  </si>
  <si>
    <t>Zwiększenie</t>
  </si>
  <si>
    <t>%</t>
  </si>
  <si>
    <t>Plan po zmianach na 31.12.2019 roku</t>
  </si>
  <si>
    <t>Wykonanie na 31.12.2019 roku</t>
  </si>
  <si>
    <t>Załącznik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</si>
</sst>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sz val="14"/>
      <name val="Times New Roman CE"/>
      <family val="1"/>
      <charset val="238"/>
    </font>
    <font>
      <sz val="14"/>
      <name val="Times New Roman CE"/>
      <charset val="238"/>
    </font>
    <font>
      <b/>
      <sz val="16"/>
      <name val="Times New Roman CE"/>
      <family val="1"/>
      <charset val="238"/>
    </font>
    <font>
      <b/>
      <sz val="14"/>
      <name val="Times New Roman CE"/>
      <charset val="238"/>
    </font>
    <font>
      <b/>
      <sz val="18"/>
      <name val="Times New Roman CE"/>
      <charset val="238"/>
    </font>
    <font>
      <sz val="16"/>
      <name val="Arial CE"/>
      <charset val="238"/>
    </font>
    <font>
      <sz val="16"/>
      <name val="Times New Roman CE"/>
      <family val="1"/>
      <charset val="238"/>
    </font>
    <font>
      <b/>
      <sz val="16"/>
      <name val="Times New Roman CE"/>
      <charset val="238"/>
    </font>
    <font>
      <b/>
      <sz val="15"/>
      <name val="Times New Roman CE"/>
      <family val="1"/>
      <charset val="238"/>
    </font>
    <font>
      <i/>
      <sz val="24"/>
      <name val="Cambria"/>
      <family val="1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 wrapText="1"/>
    </xf>
    <xf numFmtId="0" fontId="2" fillId="0" borderId="2" xfId="1" quotePrefix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 wrapText="1"/>
    </xf>
    <xf numFmtId="3" fontId="5" fillId="0" borderId="0" xfId="1" applyNumberFormat="1" applyFont="1" applyBorder="1" applyAlignment="1">
      <alignment horizontal="center" vertical="center" wrapText="1"/>
    </xf>
    <xf numFmtId="0" fontId="1" fillId="0" borderId="0" xfId="1" applyBorder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quotePrefix="1" applyFont="1" applyBorder="1" applyAlignment="1">
      <alignment horizontal="left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left" vertical="center" wrapText="1"/>
    </xf>
    <xf numFmtId="0" fontId="7" fillId="0" borderId="0" xfId="1" applyFont="1"/>
    <xf numFmtId="0" fontId="4" fillId="2" borderId="21" xfId="1" applyFont="1" applyFill="1" applyBorder="1" applyAlignment="1">
      <alignment horizontal="center" vertical="center" wrapText="1"/>
    </xf>
    <xf numFmtId="0" fontId="2" fillId="3" borderId="17" xfId="1" applyFont="1" applyFill="1" applyBorder="1"/>
    <xf numFmtId="0" fontId="2" fillId="3" borderId="18" xfId="1" applyFont="1" applyFill="1" applyBorder="1"/>
    <xf numFmtId="0" fontId="4" fillId="3" borderId="19" xfId="1" applyFont="1" applyFill="1" applyBorder="1" applyAlignment="1">
      <alignment horizontal="center" vertical="center" wrapText="1"/>
    </xf>
    <xf numFmtId="0" fontId="8" fillId="3" borderId="17" xfId="1" applyFont="1" applyFill="1" applyBorder="1"/>
    <xf numFmtId="0" fontId="8" fillId="3" borderId="18" xfId="1" applyFont="1" applyFill="1" applyBorder="1"/>
    <xf numFmtId="0" fontId="1" fillId="0" borderId="0" xfId="1" applyAlignment="1">
      <alignment vertical="center"/>
    </xf>
    <xf numFmtId="0" fontId="0" fillId="0" borderId="0" xfId="0" applyAlignment="1">
      <alignment vertical="center"/>
    </xf>
    <xf numFmtId="4" fontId="3" fillId="0" borderId="20" xfId="1" applyNumberFormat="1" applyFont="1" applyBorder="1" applyAlignment="1">
      <alignment horizontal="center" vertical="center" wrapText="1"/>
    </xf>
    <xf numFmtId="4" fontId="3" fillId="0" borderId="12" xfId="1" applyNumberFormat="1" applyFont="1" applyBorder="1" applyAlignment="1">
      <alignment horizontal="center" vertical="center" wrapText="1"/>
    </xf>
    <xf numFmtId="4" fontId="3" fillId="0" borderId="16" xfId="1" applyNumberFormat="1" applyFont="1" applyBorder="1" applyAlignment="1">
      <alignment horizontal="center" vertical="center" wrapText="1"/>
    </xf>
    <xf numFmtId="4" fontId="9" fillId="3" borderId="21" xfId="1" applyNumberFormat="1" applyFont="1" applyFill="1" applyBorder="1" applyAlignment="1">
      <alignment horizontal="center" vertical="center" wrapText="1"/>
    </xf>
    <xf numFmtId="4" fontId="3" fillId="0" borderId="8" xfId="1" applyNumberFormat="1" applyFont="1" applyBorder="1" applyAlignment="1">
      <alignment horizontal="center" vertical="center" wrapText="1"/>
    </xf>
    <xf numFmtId="4" fontId="3" fillId="0" borderId="10" xfId="1" applyNumberFormat="1" applyFont="1" applyBorder="1" applyAlignment="1">
      <alignment horizontal="center" vertical="center" wrapText="1"/>
    </xf>
    <xf numFmtId="4" fontId="3" fillId="5" borderId="10" xfId="1" applyNumberFormat="1" applyFont="1" applyFill="1" applyBorder="1" applyAlignment="1">
      <alignment horizontal="center" vertical="center" wrapText="1"/>
    </xf>
    <xf numFmtId="4" fontId="3" fillId="5" borderId="12" xfId="1" applyNumberFormat="1" applyFont="1" applyFill="1" applyBorder="1" applyAlignment="1">
      <alignment horizontal="center" vertical="center" wrapText="1"/>
    </xf>
    <xf numFmtId="4" fontId="4" fillId="3" borderId="21" xfId="1" applyNumberFormat="1" applyFont="1" applyFill="1" applyBorder="1" applyAlignment="1">
      <alignment horizontal="center" vertical="center" wrapText="1"/>
    </xf>
    <xf numFmtId="4" fontId="3" fillId="5" borderId="20" xfId="1" applyNumberFormat="1" applyFont="1" applyFill="1" applyBorder="1" applyAlignment="1">
      <alignment horizontal="center" vertical="center" wrapText="1"/>
    </xf>
    <xf numFmtId="4" fontId="3" fillId="4" borderId="8" xfId="1" applyNumberFormat="1" applyFont="1" applyFill="1" applyBorder="1" applyAlignment="1">
      <alignment horizontal="center" vertical="center" wrapText="1"/>
    </xf>
    <xf numFmtId="10" fontId="3" fillId="0" borderId="8" xfId="1" applyNumberFormat="1" applyFont="1" applyBorder="1" applyAlignment="1">
      <alignment horizontal="center" vertical="center" wrapText="1"/>
    </xf>
    <xf numFmtId="10" fontId="3" fillId="0" borderId="10" xfId="1" applyNumberFormat="1" applyFont="1" applyBorder="1" applyAlignment="1">
      <alignment horizontal="center" vertical="center" wrapText="1"/>
    </xf>
    <xf numFmtId="10" fontId="4" fillId="3" borderId="21" xfId="1" applyNumberFormat="1" applyFont="1" applyFill="1" applyBorder="1" applyAlignment="1">
      <alignment horizontal="center" vertical="center" wrapText="1"/>
    </xf>
    <xf numFmtId="10" fontId="3" fillId="0" borderId="20" xfId="1" applyNumberFormat="1" applyFont="1" applyBorder="1" applyAlignment="1">
      <alignment horizontal="center" vertical="center" wrapText="1"/>
    </xf>
    <xf numFmtId="10" fontId="3" fillId="0" borderId="12" xfId="1" applyNumberFormat="1" applyFont="1" applyBorder="1" applyAlignment="1">
      <alignment horizontal="center" vertical="center" wrapText="1"/>
    </xf>
    <xf numFmtId="10" fontId="9" fillId="3" borderId="21" xfId="1" applyNumberFormat="1" applyFont="1" applyFill="1" applyBorder="1" applyAlignment="1">
      <alignment horizontal="center" vertical="center" wrapText="1"/>
    </xf>
    <xf numFmtId="0" fontId="10" fillId="2" borderId="21" xfId="1" applyFont="1" applyFill="1" applyBorder="1" applyAlignment="1">
      <alignment horizontal="center" vertical="center" wrapText="1"/>
    </xf>
    <xf numFmtId="0" fontId="4" fillId="2" borderId="17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6" fillId="3" borderId="22" xfId="1" applyFont="1" applyFill="1" applyBorder="1" applyAlignment="1">
      <alignment horizontal="center" vertical="center"/>
    </xf>
    <xf numFmtId="0" fontId="6" fillId="3" borderId="23" xfId="1" applyFont="1" applyFill="1" applyBorder="1" applyAlignment="1">
      <alignment horizontal="center" vertical="center"/>
    </xf>
    <xf numFmtId="0" fontId="6" fillId="3" borderId="24" xfId="1" applyFont="1" applyFill="1" applyBorder="1" applyAlignment="1">
      <alignment horizontal="center" vertical="center"/>
    </xf>
    <xf numFmtId="0" fontId="11" fillId="0" borderId="0" xfId="1" applyFont="1" applyBorder="1" applyAlignment="1">
      <alignment horizontal="right" vertical="center" wrapText="1"/>
    </xf>
  </cellXfs>
  <cellStyles count="2">
    <cellStyle name="Normalny" xfId="0" builtinId="0"/>
    <cellStyle name="Normalny_B-2006_25_01_2006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topLeftCell="A3" workbookViewId="0">
      <selection activeCell="C6" sqref="C6"/>
    </sheetView>
  </sheetViews>
  <sheetFormatPr defaultRowHeight="15"/>
  <cols>
    <col min="1" max="1" width="5.19921875" style="1" customWidth="1"/>
    <col min="2" max="2" width="2.19921875" style="1" customWidth="1"/>
    <col min="3" max="3" width="76.09765625" style="1" customWidth="1"/>
    <col min="4" max="6" width="22.69921875" style="1" hidden="1" customWidth="1"/>
    <col min="7" max="8" width="22.69921875" style="1" customWidth="1"/>
    <col min="9" max="9" width="13.3984375" style="1" customWidth="1"/>
  </cols>
  <sheetData>
    <row r="1" spans="1:9" s="28" customFormat="1" ht="44.4" customHeight="1" thickBot="1">
      <c r="A1" s="27"/>
      <c r="B1" s="27"/>
      <c r="C1" s="52" t="s">
        <v>31</v>
      </c>
      <c r="D1" s="52"/>
      <c r="E1" s="52"/>
      <c r="F1" s="52"/>
      <c r="G1" s="52"/>
      <c r="H1" s="52"/>
      <c r="I1" s="52"/>
    </row>
    <row r="2" spans="1:9" s="1" customFormat="1" ht="57.75" customHeight="1" thickTop="1" thickBot="1">
      <c r="A2" s="49" t="s">
        <v>24</v>
      </c>
      <c r="B2" s="50"/>
      <c r="C2" s="50"/>
      <c r="D2" s="50"/>
      <c r="E2" s="50"/>
      <c r="F2" s="50"/>
      <c r="G2" s="50"/>
      <c r="H2" s="50"/>
      <c r="I2" s="51"/>
    </row>
    <row r="3" spans="1:9" s="1" customFormat="1" ht="7.5" customHeight="1" thickTop="1" thickBot="1"/>
    <row r="4" spans="1:9" s="20" customFormat="1" ht="53.25" customHeight="1" thickTop="1" thickBot="1">
      <c r="A4" s="21" t="s">
        <v>0</v>
      </c>
      <c r="B4" s="47" t="s">
        <v>1</v>
      </c>
      <c r="C4" s="48"/>
      <c r="D4" s="21" t="s">
        <v>25</v>
      </c>
      <c r="E4" s="21" t="s">
        <v>26</v>
      </c>
      <c r="F4" s="21" t="s">
        <v>27</v>
      </c>
      <c r="G4" s="46" t="s">
        <v>29</v>
      </c>
      <c r="H4" s="46" t="s">
        <v>30</v>
      </c>
      <c r="I4" s="21" t="s">
        <v>28</v>
      </c>
    </row>
    <row r="5" spans="1:9" s="1" customFormat="1" ht="42" customHeight="1" thickTop="1">
      <c r="A5" s="11" t="s">
        <v>2</v>
      </c>
      <c r="B5" s="12"/>
      <c r="C5" s="13" t="s">
        <v>23</v>
      </c>
      <c r="D5" s="33">
        <f>2277000+900000</f>
        <v>3177000</v>
      </c>
      <c r="E5" s="33"/>
      <c r="F5" s="39">
        <v>115773</v>
      </c>
      <c r="G5" s="33">
        <v>4367106.9800000004</v>
      </c>
      <c r="H5" s="33">
        <v>4408431.74</v>
      </c>
      <c r="I5" s="40">
        <f>H5/G5</f>
        <v>1.0094627313205868</v>
      </c>
    </row>
    <row r="6" spans="1:9" s="10" customFormat="1" ht="42" customHeight="1">
      <c r="A6" s="14" t="s">
        <v>3</v>
      </c>
      <c r="B6" s="5"/>
      <c r="C6" s="6" t="s">
        <v>22</v>
      </c>
      <c r="D6" s="34">
        <v>0</v>
      </c>
      <c r="E6" s="34"/>
      <c r="F6" s="35"/>
      <c r="G6" s="34">
        <f>D6-E6+F6</f>
        <v>0</v>
      </c>
      <c r="H6" s="34">
        <f>E6-F6+G6</f>
        <v>0</v>
      </c>
      <c r="I6" s="41">
        <f>F6-G6+H6</f>
        <v>0</v>
      </c>
    </row>
    <row r="7" spans="1:9" s="10" customFormat="1" ht="42" customHeight="1">
      <c r="A7" s="14" t="s">
        <v>4</v>
      </c>
      <c r="B7" s="5"/>
      <c r="C7" s="6" t="s">
        <v>5</v>
      </c>
      <c r="D7" s="34">
        <v>0</v>
      </c>
      <c r="E7" s="34"/>
      <c r="F7" s="35"/>
      <c r="G7" s="34">
        <f t="shared" ref="G7:I11" si="0">D7-E7+F7</f>
        <v>0</v>
      </c>
      <c r="H7" s="34">
        <f t="shared" si="0"/>
        <v>0</v>
      </c>
      <c r="I7" s="41">
        <f t="shared" si="0"/>
        <v>0</v>
      </c>
    </row>
    <row r="8" spans="1:9" s="1" customFormat="1" ht="42" customHeight="1">
      <c r="A8" s="15" t="s">
        <v>6</v>
      </c>
      <c r="B8" s="2"/>
      <c r="C8" s="3" t="s">
        <v>7</v>
      </c>
      <c r="D8" s="30">
        <v>0</v>
      </c>
      <c r="E8" s="30"/>
      <c r="F8" s="36"/>
      <c r="G8" s="34">
        <f t="shared" si="0"/>
        <v>0</v>
      </c>
      <c r="H8" s="34">
        <f t="shared" si="0"/>
        <v>0</v>
      </c>
      <c r="I8" s="41">
        <f t="shared" si="0"/>
        <v>0</v>
      </c>
    </row>
    <row r="9" spans="1:9" s="1" customFormat="1" ht="69" customHeight="1">
      <c r="A9" s="15" t="s">
        <v>8</v>
      </c>
      <c r="B9" s="2"/>
      <c r="C9" s="3" t="s">
        <v>9</v>
      </c>
      <c r="D9" s="30">
        <v>0</v>
      </c>
      <c r="E9" s="30"/>
      <c r="F9" s="36"/>
      <c r="G9" s="34">
        <f t="shared" si="0"/>
        <v>0</v>
      </c>
      <c r="H9" s="34">
        <f t="shared" si="0"/>
        <v>0</v>
      </c>
      <c r="I9" s="41">
        <f t="shared" si="0"/>
        <v>0</v>
      </c>
    </row>
    <row r="10" spans="1:9" s="1" customFormat="1" ht="40.5" customHeight="1">
      <c r="A10" s="15" t="s">
        <v>10</v>
      </c>
      <c r="B10" s="2"/>
      <c r="C10" s="4" t="s">
        <v>11</v>
      </c>
      <c r="D10" s="30">
        <v>63630</v>
      </c>
      <c r="E10" s="30"/>
      <c r="F10" s="36"/>
      <c r="G10" s="34">
        <f t="shared" si="0"/>
        <v>63630</v>
      </c>
      <c r="H10" s="34">
        <f t="shared" si="0"/>
        <v>63630</v>
      </c>
      <c r="I10" s="41">
        <f>H10/G10</f>
        <v>1</v>
      </c>
    </row>
    <row r="11" spans="1:9" s="1" customFormat="1" ht="40.5" customHeight="1" thickBot="1">
      <c r="A11" s="16" t="s">
        <v>12</v>
      </c>
      <c r="B11" s="17"/>
      <c r="C11" s="18" t="s">
        <v>13</v>
      </c>
      <c r="D11" s="31">
        <v>0</v>
      </c>
      <c r="E11" s="31"/>
      <c r="F11" s="31"/>
      <c r="G11" s="34">
        <f t="shared" si="0"/>
        <v>0</v>
      </c>
      <c r="H11" s="34">
        <f t="shared" si="0"/>
        <v>0</v>
      </c>
      <c r="I11" s="41">
        <f t="shared" si="0"/>
        <v>0</v>
      </c>
    </row>
    <row r="12" spans="1:9" s="1" customFormat="1" ht="45.75" customHeight="1" thickTop="1" thickBot="1">
      <c r="A12" s="22"/>
      <c r="B12" s="23"/>
      <c r="C12" s="24" t="s">
        <v>14</v>
      </c>
      <c r="D12" s="37">
        <f>D5+D6+D7+D8+D9+D10+D11</f>
        <v>3240630</v>
      </c>
      <c r="E12" s="37"/>
      <c r="F12" s="37"/>
      <c r="G12" s="37">
        <f>SUM(G5:G11)</f>
        <v>4430736.9800000004</v>
      </c>
      <c r="H12" s="37">
        <f>SUM(H5:H11)</f>
        <v>4472061.74</v>
      </c>
      <c r="I12" s="42">
        <f>H12/G12</f>
        <v>1.0093268366383599</v>
      </c>
    </row>
    <row r="13" spans="1:9" s="1" customFormat="1" ht="18.75" customHeight="1" thickTop="1" thickBot="1">
      <c r="A13" s="7"/>
      <c r="B13" s="7"/>
      <c r="C13" s="8"/>
      <c r="D13" s="9"/>
      <c r="E13" s="9"/>
      <c r="F13" s="9"/>
      <c r="G13" s="9"/>
      <c r="H13" s="9"/>
      <c r="I13" s="9"/>
    </row>
    <row r="14" spans="1:9" s="20" customFormat="1" ht="55.5" customHeight="1" thickTop="1" thickBot="1">
      <c r="A14" s="21" t="s">
        <v>0</v>
      </c>
      <c r="B14" s="47" t="s">
        <v>15</v>
      </c>
      <c r="C14" s="48"/>
      <c r="D14" s="21" t="s">
        <v>25</v>
      </c>
      <c r="E14" s="21" t="s">
        <v>26</v>
      </c>
      <c r="F14" s="21" t="s">
        <v>27</v>
      </c>
      <c r="G14" s="46" t="s">
        <v>29</v>
      </c>
      <c r="H14" s="46" t="s">
        <v>30</v>
      </c>
      <c r="I14" s="21" t="s">
        <v>28</v>
      </c>
    </row>
    <row r="15" spans="1:9" s="1" customFormat="1" ht="44.25" customHeight="1" thickTop="1">
      <c r="A15" s="11" t="s">
        <v>2</v>
      </c>
      <c r="B15" s="12"/>
      <c r="C15" s="19" t="s">
        <v>16</v>
      </c>
      <c r="D15" s="29">
        <f>3500000-41427.89</f>
        <v>3458572.11</v>
      </c>
      <c r="E15" s="38"/>
      <c r="F15" s="29"/>
      <c r="G15" s="29">
        <f>D15-E15+F15</f>
        <v>3458572.11</v>
      </c>
      <c r="H15" s="29">
        <v>3458572.11</v>
      </c>
      <c r="I15" s="43">
        <f>H15/G15</f>
        <v>1</v>
      </c>
    </row>
    <row r="16" spans="1:9" s="1" customFormat="1" ht="44.25" customHeight="1">
      <c r="A16" s="15" t="s">
        <v>3</v>
      </c>
      <c r="B16" s="2"/>
      <c r="C16" s="3" t="s">
        <v>17</v>
      </c>
      <c r="D16" s="30">
        <v>0</v>
      </c>
      <c r="E16" s="30"/>
      <c r="F16" s="30"/>
      <c r="G16" s="30">
        <f>D16-E16+F16</f>
        <v>0</v>
      </c>
      <c r="H16" s="30">
        <f>E16-F16+G16</f>
        <v>0</v>
      </c>
      <c r="I16" s="44">
        <f>F16-G16+H16</f>
        <v>0</v>
      </c>
    </row>
    <row r="17" spans="1:9" s="1" customFormat="1" ht="48.75" customHeight="1">
      <c r="A17" s="15" t="s">
        <v>4</v>
      </c>
      <c r="B17" s="2"/>
      <c r="C17" s="4" t="s">
        <v>18</v>
      </c>
      <c r="D17" s="30">
        <v>0</v>
      </c>
      <c r="E17" s="30"/>
      <c r="F17" s="30"/>
      <c r="G17" s="30">
        <f t="shared" ref="G17:I19" si="1">D17-E17+F17</f>
        <v>0</v>
      </c>
      <c r="H17" s="30">
        <f t="shared" si="1"/>
        <v>0</v>
      </c>
      <c r="I17" s="44">
        <f t="shared" si="1"/>
        <v>0</v>
      </c>
    </row>
    <row r="18" spans="1:9" s="1" customFormat="1" ht="44.25" customHeight="1">
      <c r="A18" s="15" t="s">
        <v>6</v>
      </c>
      <c r="B18" s="2"/>
      <c r="C18" s="4" t="s">
        <v>19</v>
      </c>
      <c r="D18" s="30">
        <v>0</v>
      </c>
      <c r="E18" s="30"/>
      <c r="F18" s="30"/>
      <c r="G18" s="30">
        <v>37958</v>
      </c>
      <c r="H18" s="30">
        <f t="shared" si="1"/>
        <v>37958</v>
      </c>
      <c r="I18" s="44">
        <f>H18/G18</f>
        <v>1</v>
      </c>
    </row>
    <row r="19" spans="1:9" s="1" customFormat="1" ht="44.25" customHeight="1" thickBot="1">
      <c r="A19" s="16" t="s">
        <v>8</v>
      </c>
      <c r="B19" s="17"/>
      <c r="C19" s="18" t="s">
        <v>20</v>
      </c>
      <c r="D19" s="31">
        <v>0</v>
      </c>
      <c r="E19" s="31"/>
      <c r="F19" s="31"/>
      <c r="G19" s="30">
        <f t="shared" si="1"/>
        <v>0</v>
      </c>
      <c r="H19" s="30">
        <f t="shared" si="1"/>
        <v>0</v>
      </c>
      <c r="I19" s="44">
        <f t="shared" si="1"/>
        <v>0</v>
      </c>
    </row>
    <row r="20" spans="1:9" s="20" customFormat="1" ht="45.75" customHeight="1" thickTop="1" thickBot="1">
      <c r="A20" s="25"/>
      <c r="B20" s="26"/>
      <c r="C20" s="24" t="s">
        <v>21</v>
      </c>
      <c r="D20" s="32">
        <f>SUM(D15:D19)</f>
        <v>3458572.11</v>
      </c>
      <c r="E20" s="32"/>
      <c r="F20" s="32"/>
      <c r="G20" s="32">
        <f>SUM(G15:G19)</f>
        <v>3496530.11</v>
      </c>
      <c r="H20" s="32">
        <f>SUM(H15:H19)</f>
        <v>3496530.11</v>
      </c>
      <c r="I20" s="45">
        <f>H20/G20</f>
        <v>1</v>
      </c>
    </row>
    <row r="21" spans="1:9" ht="15.6" thickTop="1"/>
  </sheetData>
  <mergeCells count="4">
    <mergeCell ref="B4:C4"/>
    <mergeCell ref="B14:C14"/>
    <mergeCell ref="C1:I1"/>
    <mergeCell ref="A2:I2"/>
  </mergeCells>
  <printOptions horizontalCentered="1"/>
  <pageMargins left="0.70866141732283472" right="0.70866141732283472" top="1.1811023622047245" bottom="0.70866141732283472" header="1.1811023622047245" footer="0.86614173228346458"/>
  <pageSetup paperSize="9" scale="56" orientation="portrait" r:id="rId1"/>
  <headerFooter>
    <oddHeader xml:space="preserve">&amp;R&amp;"+,Kursywa"&amp;18                                                                                                    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Przychody i rozchody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renatab</dc:creator>
  <cp:lastModifiedBy>Renata Brońska</cp:lastModifiedBy>
  <cp:lastPrinted>2020-03-26T12:47:34Z</cp:lastPrinted>
  <dcterms:created xsi:type="dcterms:W3CDTF">2008-11-14T11:29:20Z</dcterms:created>
  <dcterms:modified xsi:type="dcterms:W3CDTF">2020-03-26T12:47:46Z</dcterms:modified>
</cp:coreProperties>
</file>